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RHH\ESTABILIZACION\OPES ESTABILIZACION\Excel definitivos\"/>
    </mc:Choice>
  </mc:AlternateContent>
  <xr:revisionPtr revIDLastSave="0" documentId="13_ncr:1_{79A71893-FB9B-4C10-A8FA-34E7B63DCC8C}" xr6:coauthVersionLast="47" xr6:coauthVersionMax="47" xr10:uidLastSave="{00000000-0000-0000-0000-000000000000}"/>
  <workbookProtection workbookAlgorithmName="SHA-512" workbookHashValue="EszoDUqyNS5IOrTdszE7AyzUlY5Wh5SVjB/Eac25CBmtz/30YyOZ8rFQafK0+GKwoA4sD2M6GrfYBI5BIgNrQQ==" workbookSaltValue="fOoh9n2oBfgRsvSY0I3y+Q==" workbookSpinCount="100000" lockStructure="1"/>
  <bookViews>
    <workbookView xWindow="-120" yWindow="-120" windowWidth="29040" windowHeight="15720" xr2:uid="{00000000-000D-0000-FFFF-FFFF00000000}"/>
  </bookViews>
  <sheets>
    <sheet name="AUTOBAREMO ESTABILIZACION RFGI" sheetId="1" r:id="rId1"/>
    <sheet name="Hoja2" sheetId="2" state="hidden" r:id="rId2"/>
  </sheets>
  <definedNames>
    <definedName name="_xlnm.Print_Area" localSheetId="0">'AUTOBAREMO ESTABILIZACION RFGI'!$B$1:$F$95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8" i="1" l="1"/>
  <c r="D57" i="1"/>
  <c r="D56" i="1"/>
  <c r="D55" i="1"/>
  <c r="D54" i="1"/>
  <c r="D53" i="1"/>
  <c r="D52" i="1"/>
  <c r="D51" i="1"/>
  <c r="D50" i="1"/>
  <c r="D49" i="1"/>
  <c r="D48" i="1"/>
  <c r="D95" i="1"/>
  <c r="D94" i="1"/>
  <c r="D93" i="1"/>
  <c r="C62" i="1"/>
  <c r="F58" i="1" l="1"/>
  <c r="F95" i="1"/>
  <c r="F27" i="1"/>
  <c r="D26" i="1"/>
  <c r="D91" i="1" l="1"/>
  <c r="D90" i="1"/>
  <c r="D89" i="1"/>
  <c r="D88" i="1"/>
  <c r="F91" i="1" l="1"/>
  <c r="F98" i="1" s="1"/>
  <c r="F82" i="1"/>
  <c r="F80" i="1"/>
  <c r="D72" i="1"/>
  <c r="D71" i="1"/>
  <c r="D77" i="1"/>
  <c r="D76" i="1"/>
  <c r="D75" i="1"/>
  <c r="D74" i="1"/>
  <c r="D73" i="1"/>
  <c r="D70" i="1"/>
  <c r="F66" i="1"/>
  <c r="F62" i="1"/>
  <c r="C78" i="1" l="1"/>
  <c r="F78" i="1" s="1"/>
  <c r="F84" i="1" s="1"/>
  <c r="D35" i="1" l="1"/>
  <c r="D36" i="1"/>
  <c r="D37" i="1"/>
  <c r="D38" i="1"/>
  <c r="D39" i="1"/>
  <c r="D40" i="1"/>
  <c r="D41" i="1"/>
  <c r="D42" i="1"/>
  <c r="D43" i="1"/>
  <c r="D34" i="1"/>
  <c r="C44" i="1" l="1"/>
  <c r="F44" i="1" l="1"/>
  <c r="F59" i="1" s="1"/>
  <c r="F22" i="1" s="1"/>
  <c r="C7" i="2"/>
  <c r="B15" i="2" l="1"/>
  <c r="D18" i="1"/>
  <c r="F18" i="1" s="1"/>
  <c r="D17" i="1"/>
  <c r="F17" i="1" l="1"/>
  <c r="F14" i="1" s="1"/>
  <c r="F12" i="1" s="1"/>
</calcChain>
</file>

<file path=xl/sharedStrings.xml><?xml version="1.0" encoding="utf-8"?>
<sst xmlns="http://schemas.openxmlformats.org/spreadsheetml/2006/main" count="113" uniqueCount="78">
  <si>
    <t>Completo (5/5 Funciones)</t>
  </si>
  <si>
    <t>Alto (4/5 Funciones)</t>
  </si>
  <si>
    <t>Insuficientes (3 o menos funciones de 5)</t>
  </si>
  <si>
    <t>Similitud</t>
  </si>
  <si>
    <t>Similitud con el puesto</t>
  </si>
  <si>
    <t>Grado</t>
  </si>
  <si>
    <t>Nº Meses completos</t>
  </si>
  <si>
    <t>Total puntos</t>
  </si>
  <si>
    <t>No</t>
  </si>
  <si>
    <t>Sí</t>
  </si>
  <si>
    <t>TOTAL HORAS FORMATIVAS</t>
  </si>
  <si>
    <t>Total baremo Formación</t>
  </si>
  <si>
    <t>PTO TÍTULO</t>
  </si>
  <si>
    <t>PTO INFORMÁTICA</t>
  </si>
  <si>
    <t>Total baremo conocimiento sector</t>
  </si>
  <si>
    <t>Total baremo Informática</t>
  </si>
  <si>
    <t>Total baremo inglés</t>
  </si>
  <si>
    <t>B2</t>
  </si>
  <si>
    <t>C1</t>
  </si>
  <si>
    <t>C2</t>
  </si>
  <si>
    <t>NIVEL</t>
  </si>
  <si>
    <t>PTOS</t>
  </si>
  <si>
    <t>TOTAL OTROS MÉRITOS</t>
  </si>
  <si>
    <t>TOTAL EXPERIENCIA</t>
  </si>
  <si>
    <t>B1</t>
  </si>
  <si>
    <t>Experiencia</t>
  </si>
  <si>
    <t>1.- EXPERIENCIA (60 PTOS)</t>
  </si>
  <si>
    <t>2.- OTROS MÉRITOS (40 PTOS)</t>
  </si>
  <si>
    <t>Total</t>
  </si>
  <si>
    <t>Nº Meses</t>
  </si>
  <si>
    <t>Total 2.1</t>
  </si>
  <si>
    <t>Conocimiento</t>
  </si>
  <si>
    <t>Materia</t>
  </si>
  <si>
    <t>Nº Titulaciones superiores</t>
  </si>
  <si>
    <t>Total 2.2.3</t>
  </si>
  <si>
    <t>Idioma</t>
  </si>
  <si>
    <t>Nivel</t>
  </si>
  <si>
    <t>Total 2.3</t>
  </si>
  <si>
    <t>Máximo informática</t>
  </si>
  <si>
    <t>AUTOBAREMO CONVOCATORIA ESTABILIZACIÓN</t>
  </si>
  <si>
    <t>Uso de herramientas informáticas/tecnologías</t>
  </si>
  <si>
    <t xml:space="preserve">Total 2.2.1      </t>
  </si>
  <si>
    <t xml:space="preserve">Total 2.2.2   </t>
  </si>
  <si>
    <t>Nivel de Inglés</t>
  </si>
  <si>
    <t>Nº Horas</t>
  </si>
  <si>
    <t>Acredita dominio</t>
  </si>
  <si>
    <t>Acredita formación (Nº horas)</t>
  </si>
  <si>
    <t>Apellidos, Nombre</t>
  </si>
  <si>
    <t>Referencia Puesto</t>
  </si>
  <si>
    <t>Total puntuación Autobaremo</t>
  </si>
  <si>
    <t>APELLIDO1 APELLIDO2, NOMBRE</t>
  </si>
  <si>
    <t>DNI/NIE</t>
  </si>
  <si>
    <t>000000000X</t>
  </si>
  <si>
    <t>2.3. USO DE APLICACIONES INFORMÁTICAS/TECNOLOGÍAS (Máximo 12 puntos)</t>
  </si>
  <si>
    <t>Servicios prestados como personal laboral  en puestos de trabajo de la entidad convocante, cuyo contenido funcional se corresponda con el del puesto convocado (0,560 puntos/mes).</t>
  </si>
  <si>
    <t>Servicios prestados como personal laboral en puestos de trabajo de administraciones públicas, así como en otras entidades del sector público distinta a la convocante, cuyo contenido funcional sea homólogo al del puesto convocado (0,224 puntos/mes).</t>
  </si>
  <si>
    <t>Trabajo Fin de Grado</t>
  </si>
  <si>
    <t>Trabajo Fin de Master</t>
  </si>
  <si>
    <t>Total 2.2.4</t>
  </si>
  <si>
    <t>Actividades como tutor trabajos</t>
  </si>
  <si>
    <t>Tesis Doctorales</t>
  </si>
  <si>
    <t>Tipo de trabajo</t>
  </si>
  <si>
    <t>Nº alumnos</t>
  </si>
  <si>
    <t>2.2.4	Formación impartida para titulaciones académicas reguladas (Máximo 12 puntos)</t>
  </si>
  <si>
    <t>Actividades como tutor prácticas curriculares en títulos universitarios</t>
  </si>
  <si>
    <t>Actividades como tutor prácticas curriculares ciclos formativos grado medio y superior</t>
  </si>
  <si>
    <t xml:space="preserve">2.2.1 FORMACIÓN DIRECTAMENTE RELACIONADA CON LAS FUNCIONES DEL PUESTO (RECIBIDA) </t>
  </si>
  <si>
    <t>2.2.1 FORMACIÓN DIRECTAMENTE RELACIONADA CON LAS FUNCIONES DEL PUESTO (IMPARTIDA)</t>
  </si>
  <si>
    <t>2.1 CONOCIMIENTO DEL SECTOR PÚBLICO INSTRUMENTAL (Máximo 10 puntos)</t>
  </si>
  <si>
    <t>Nº de años en cualquier puesto en la entidad (0,1 puntos/mes)</t>
  </si>
  <si>
    <t>2.2. FORMACION (Máximo 18 puntos)</t>
  </si>
  <si>
    <t>2.2.2 TITULACIÓN SUPERIOR o ADICIONAL A LA REQUERIDA PARA EL PUESTO (6 puntos por cada titulación adicional, máximo 12 puntos)</t>
  </si>
  <si>
    <t>SI</t>
  </si>
  <si>
    <t>NO</t>
  </si>
  <si>
    <t>Nº de años en cualquier otra entidad del SPI (0,05 puntos/mes)</t>
  </si>
  <si>
    <t>xxx</t>
  </si>
  <si>
    <t>2.2.3 CERTIFICACIÓN NIVEL DE IDIOMAS (Máximo 6,0 puntos)</t>
  </si>
  <si>
    <t>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</si>
</sst>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Source Sans Pro"/>
      <family val="2"/>
    </font>
    <font>
      <sz val="24"/>
      <color theme="0"/>
      <name val="Source Sans Pro"/>
      <family val="2"/>
    </font>
    <font>
      <b/>
      <sz val="16"/>
      <color theme="0"/>
      <name val="Source Sans Pro"/>
      <family val="2"/>
    </font>
    <font>
      <sz val="11"/>
      <color theme="0"/>
      <name val="Source Sans Pro"/>
      <family val="2"/>
    </font>
    <font>
      <b/>
      <sz val="11"/>
      <color theme="1"/>
      <name val="Source Sans Pro"/>
      <family val="2"/>
    </font>
    <font>
      <b/>
      <sz val="11"/>
      <color rgb="FF007933"/>
      <name val="Source Sans Pro"/>
      <family val="2"/>
    </font>
    <font>
      <sz val="11"/>
      <color rgb="FF007933"/>
      <name val="Source Sans Pro"/>
      <family val="2"/>
    </font>
    <font>
      <b/>
      <sz val="22"/>
      <color rgb="FF007933"/>
      <name val="Source Sans Pro"/>
      <family val="2"/>
    </font>
    <font>
      <sz val="11"/>
      <color theme="0"/>
      <name val="Calibri"/>
      <family val="2"/>
      <scheme val="minor"/>
    </font>
    <font>
      <b/>
      <sz val="11"/>
      <color theme="0"/>
      <name val="Source Sans Pro"/>
      <family val="2"/>
    </font>
    <font>
      <b/>
      <sz val="14"/>
      <color theme="0"/>
      <name val="Source Sans Pro"/>
      <family val="2"/>
    </font>
    <font>
      <sz val="11"/>
      <name val="Source Sans Pro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93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thin">
        <color rgb="FF007933"/>
      </right>
      <top/>
      <bottom/>
      <diagonal/>
    </border>
    <border>
      <left style="thin">
        <color rgb="FF007933"/>
      </left>
      <right style="thin">
        <color rgb="FF007933"/>
      </right>
      <top style="thin">
        <color rgb="FF007933"/>
      </top>
      <bottom style="thin">
        <color rgb="FF007933"/>
      </bottom>
      <diagonal/>
    </border>
    <border>
      <left style="thin">
        <color rgb="FF007933"/>
      </left>
      <right style="thin">
        <color rgb="FF007933"/>
      </right>
      <top/>
      <bottom/>
      <diagonal/>
    </border>
    <border>
      <left style="medium">
        <color rgb="FF007933"/>
      </left>
      <right style="medium">
        <color rgb="FF007933"/>
      </right>
      <top style="medium">
        <color rgb="FF007933"/>
      </top>
      <bottom style="medium">
        <color rgb="FF007933"/>
      </bottom>
      <diagonal/>
    </border>
    <border>
      <left style="medium">
        <color rgb="FF007933"/>
      </left>
      <right/>
      <top style="medium">
        <color rgb="FF007933"/>
      </top>
      <bottom style="medium">
        <color rgb="FF007933"/>
      </bottom>
      <diagonal/>
    </border>
    <border>
      <left/>
      <right style="medium">
        <color rgb="FF007933"/>
      </right>
      <top style="medium">
        <color rgb="FF007933"/>
      </top>
      <bottom style="medium">
        <color rgb="FF007933"/>
      </bottom>
      <diagonal/>
    </border>
    <border>
      <left style="thin">
        <color rgb="FF007933"/>
      </left>
      <right style="thin">
        <color rgb="FF007933"/>
      </right>
      <top/>
      <bottom style="thin">
        <color rgb="FF007933"/>
      </bottom>
      <diagonal/>
    </border>
    <border>
      <left style="thin">
        <color rgb="FF007933"/>
      </left>
      <right/>
      <top style="thin">
        <color rgb="FF007933"/>
      </top>
      <bottom style="thin">
        <color rgb="FF007933"/>
      </bottom>
      <diagonal/>
    </border>
    <border>
      <left style="thin">
        <color rgb="FF007933"/>
      </left>
      <right style="thin">
        <color rgb="FF007933"/>
      </right>
      <top style="thin">
        <color rgb="FF007933"/>
      </top>
      <bottom/>
      <diagonal/>
    </border>
    <border>
      <left style="thin">
        <color rgb="FF007933"/>
      </left>
      <right/>
      <top style="thin">
        <color rgb="FF007933"/>
      </top>
      <bottom/>
      <diagonal/>
    </border>
    <border>
      <left style="thin">
        <color rgb="FF007933"/>
      </left>
      <right/>
      <top/>
      <bottom/>
      <diagonal/>
    </border>
    <border>
      <left/>
      <right/>
      <top style="medium">
        <color rgb="FF007933"/>
      </top>
      <bottom style="medium">
        <color rgb="FF007933"/>
      </bottom>
      <diagonal/>
    </border>
    <border>
      <left style="medium">
        <color rgb="FF007933"/>
      </left>
      <right/>
      <top style="medium">
        <color rgb="FF007933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2" fillId="4" borderId="1" xfId="0" applyFont="1" applyFill="1" applyBorder="1"/>
    <xf numFmtId="0" fontId="3" fillId="4" borderId="1" xfId="0" applyFont="1" applyFill="1" applyBorder="1" applyAlignment="1">
      <alignment vertical="center"/>
    </xf>
    <xf numFmtId="0" fontId="1" fillId="3" borderId="0" xfId="0" applyFont="1" applyFill="1"/>
    <xf numFmtId="0" fontId="4" fillId="3" borderId="0" xfId="0" applyFont="1" applyFill="1"/>
    <xf numFmtId="0" fontId="4" fillId="3" borderId="1" xfId="0" applyFont="1" applyFill="1" applyBorder="1"/>
    <xf numFmtId="0" fontId="4" fillId="4" borderId="3" xfId="0" applyFont="1" applyFill="1" applyBorder="1"/>
    <xf numFmtId="0" fontId="1" fillId="3" borderId="0" xfId="0" applyFont="1" applyFill="1" applyAlignment="1">
      <alignment horizontal="right"/>
    </xf>
    <xf numFmtId="0" fontId="1" fillId="3" borderId="1" xfId="0" applyFont="1" applyFill="1" applyBorder="1"/>
    <xf numFmtId="0" fontId="1" fillId="3" borderId="2" xfId="0" applyFont="1" applyFill="1" applyBorder="1"/>
    <xf numFmtId="0" fontId="6" fillId="3" borderId="4" xfId="0" applyFont="1" applyFill="1" applyBorder="1" applyAlignment="1">
      <alignment horizontal="right" wrapText="1"/>
    </xf>
    <xf numFmtId="0" fontId="5" fillId="3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0" fontId="1" fillId="3" borderId="2" xfId="0" applyFont="1" applyFill="1" applyBorder="1" applyAlignment="1">
      <alignment wrapText="1"/>
    </xf>
    <xf numFmtId="0" fontId="7" fillId="3" borderId="7" xfId="0" applyFont="1" applyFill="1" applyBorder="1" applyAlignment="1">
      <alignment wrapText="1"/>
    </xf>
    <xf numFmtId="0" fontId="6" fillId="3" borderId="2" xfId="0" applyFont="1" applyFill="1" applyBorder="1" applyAlignment="1">
      <alignment horizontal="right"/>
    </xf>
    <xf numFmtId="0" fontId="6" fillId="3" borderId="2" xfId="0" applyFont="1" applyFill="1" applyBorder="1"/>
    <xf numFmtId="0" fontId="6" fillId="3" borderId="4" xfId="0" applyFont="1" applyFill="1" applyBorder="1" applyAlignment="1">
      <alignment wrapText="1"/>
    </xf>
    <xf numFmtId="0" fontId="6" fillId="3" borderId="0" xfId="0" applyFont="1" applyFill="1" applyAlignment="1">
      <alignment horizontal="right"/>
    </xf>
    <xf numFmtId="0" fontId="6" fillId="3" borderId="0" xfId="0" applyFont="1" applyFill="1"/>
    <xf numFmtId="0" fontId="7" fillId="3" borderId="2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5" fillId="3" borderId="0" xfId="0" applyFont="1" applyFill="1" applyAlignment="1">
      <alignment horizontal="right"/>
    </xf>
    <xf numFmtId="4" fontId="1" fillId="3" borderId="0" xfId="0" applyNumberFormat="1" applyFont="1" applyFill="1"/>
    <xf numFmtId="0" fontId="5" fillId="3" borderId="0" xfId="0" applyFont="1" applyFill="1"/>
    <xf numFmtId="0" fontId="7" fillId="3" borderId="0" xfId="0" applyFont="1" applyFill="1" applyAlignment="1">
      <alignment wrapText="1"/>
    </xf>
    <xf numFmtId="0" fontId="1" fillId="3" borderId="8" xfId="0" applyFont="1" applyFill="1" applyBorder="1"/>
    <xf numFmtId="0" fontId="4" fillId="4" borderId="9" xfId="0" applyFont="1" applyFill="1" applyBorder="1"/>
    <xf numFmtId="0" fontId="2" fillId="4" borderId="9" xfId="0" applyFont="1" applyFill="1" applyBorder="1"/>
    <xf numFmtId="0" fontId="6" fillId="3" borderId="5" xfId="0" applyFont="1" applyFill="1" applyBorder="1" applyAlignment="1">
      <alignment horizontal="right" wrapText="1"/>
    </xf>
    <xf numFmtId="0" fontId="7" fillId="3" borderId="10" xfId="0" applyFont="1" applyFill="1" applyBorder="1" applyAlignment="1">
      <alignment wrapText="1"/>
    </xf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4" fontId="5" fillId="3" borderId="0" xfId="0" applyNumberFormat="1" applyFont="1" applyFill="1"/>
    <xf numFmtId="0" fontId="1" fillId="3" borderId="8" xfId="0" applyFont="1" applyFill="1" applyBorder="1" applyProtection="1">
      <protection locked="0"/>
    </xf>
    <xf numFmtId="0" fontId="1" fillId="0" borderId="0" xfId="0" applyFont="1"/>
    <xf numFmtId="2" fontId="1" fillId="3" borderId="2" xfId="0" applyNumberFormat="1" applyFont="1" applyFill="1" applyBorder="1"/>
    <xf numFmtId="0" fontId="9" fillId="3" borderId="0" xfId="0" applyFont="1" applyFill="1"/>
    <xf numFmtId="0" fontId="10" fillId="3" borderId="0" xfId="0" applyFont="1" applyFill="1" applyAlignment="1">
      <alignment wrapText="1"/>
    </xf>
    <xf numFmtId="0" fontId="3" fillId="4" borderId="1" xfId="0" applyFont="1" applyFill="1" applyBorder="1" applyAlignment="1">
      <alignment horizontal="right" vertical="center"/>
    </xf>
    <xf numFmtId="0" fontId="8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7" fillId="3" borderId="11" xfId="0" applyFont="1" applyFill="1" applyBorder="1" applyAlignment="1">
      <alignment wrapText="1"/>
    </xf>
    <xf numFmtId="0" fontId="1" fillId="3" borderId="11" xfId="0" applyFont="1" applyFill="1" applyBorder="1" applyProtection="1">
      <protection locked="0"/>
    </xf>
    <xf numFmtId="0" fontId="7" fillId="3" borderId="9" xfId="0" applyFont="1" applyFill="1" applyBorder="1" applyAlignment="1">
      <alignment wrapText="1"/>
    </xf>
    <xf numFmtId="164" fontId="1" fillId="3" borderId="2" xfId="0" applyNumberFormat="1" applyFont="1" applyFill="1" applyBorder="1"/>
    <xf numFmtId="2" fontId="1" fillId="3" borderId="2" xfId="0" applyNumberFormat="1" applyFont="1" applyFill="1" applyBorder="1" applyProtection="1">
      <protection locked="0"/>
    </xf>
    <xf numFmtId="0" fontId="11" fillId="4" borderId="4" xfId="0" applyFont="1" applyFill="1" applyBorder="1" applyAlignment="1">
      <alignment wrapText="1"/>
    </xf>
    <xf numFmtId="0" fontId="6" fillId="3" borderId="13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6" fillId="3" borderId="0" xfId="0" applyFont="1" applyFill="1" applyAlignment="1">
      <alignment horizontal="right" wrapText="1"/>
    </xf>
    <xf numFmtId="0" fontId="6" fillId="3" borderId="0" xfId="0" applyFont="1" applyFill="1" applyAlignment="1">
      <alignment wrapText="1"/>
    </xf>
    <xf numFmtId="0" fontId="1" fillId="3" borderId="0" xfId="0" applyFont="1" applyFill="1" applyProtection="1">
      <protection locked="0"/>
    </xf>
    <xf numFmtId="0" fontId="12" fillId="3" borderId="0" xfId="0" applyFont="1" applyFill="1"/>
    <xf numFmtId="0" fontId="12" fillId="3" borderId="7" xfId="0" applyFont="1" applyFill="1" applyBorder="1" applyAlignment="1">
      <alignment wrapText="1"/>
    </xf>
    <xf numFmtId="0" fontId="12" fillId="3" borderId="0" xfId="0" applyFont="1" applyFill="1" applyAlignment="1">
      <alignment wrapText="1"/>
    </xf>
    <xf numFmtId="2" fontId="6" fillId="3" borderId="4" xfId="0" applyNumberFormat="1" applyFont="1" applyFill="1" applyBorder="1" applyAlignment="1">
      <alignment wrapText="1"/>
    </xf>
    <xf numFmtId="0" fontId="6" fillId="5" borderId="5" xfId="0" applyFont="1" applyFill="1" applyBorder="1" applyAlignment="1">
      <alignment horizontal="right" wrapText="1"/>
    </xf>
    <xf numFmtId="0" fontId="6" fillId="5" borderId="4" xfId="0" applyFont="1" applyFill="1" applyBorder="1" applyAlignment="1">
      <alignment horizontal="right" wrapText="1"/>
    </xf>
    <xf numFmtId="0" fontId="6" fillId="5" borderId="4" xfId="0" applyFont="1" applyFill="1" applyBorder="1" applyAlignment="1">
      <alignment wrapText="1"/>
    </xf>
    <xf numFmtId="2" fontId="6" fillId="5" borderId="4" xfId="0" applyNumberFormat="1" applyFont="1" applyFill="1" applyBorder="1" applyAlignment="1">
      <alignment wrapText="1"/>
    </xf>
    <xf numFmtId="0" fontId="8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6" fillId="3" borderId="5" xfId="0" applyFont="1" applyFill="1" applyBorder="1" applyAlignment="1">
      <alignment wrapText="1"/>
    </xf>
    <xf numFmtId="0" fontId="0" fillId="3" borderId="6" xfId="0" applyFill="1" applyBorder="1"/>
    <xf numFmtId="0" fontId="7" fillId="3" borderId="5" xfId="0" applyFont="1" applyFill="1" applyBorder="1" applyAlignment="1">
      <alignment wrapText="1"/>
    </xf>
    <xf numFmtId="0" fontId="7" fillId="3" borderId="6" xfId="0" applyFont="1" applyFill="1" applyBorder="1" applyAlignment="1">
      <alignment wrapText="1"/>
    </xf>
    <xf numFmtId="164" fontId="1" fillId="3" borderId="5" xfId="0" applyNumberFormat="1" applyFont="1" applyFill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1" fillId="3" borderId="5" xfId="0" applyFont="1" applyFill="1" applyBorder="1" applyAlignment="1" applyProtection="1">
      <alignment vertical="center"/>
      <protection locked="0"/>
    </xf>
    <xf numFmtId="0" fontId="1" fillId="3" borderId="12" xfId="0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 applyProtection="1">
      <alignment vertical="center"/>
      <protection locked="0"/>
    </xf>
    <xf numFmtId="0" fontId="12" fillId="3" borderId="7" xfId="0" applyFont="1" applyFill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7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130969</xdr:colOff>
      <xdr:row>0</xdr:row>
      <xdr:rowOff>0</xdr:rowOff>
    </xdr:from>
    <xdr:to>
      <xdr:col>1</xdr:col>
      <xdr:colOff>2367262</xdr:colOff>
      <xdr:row>6</xdr:row>
      <xdr:rowOff>71437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0A621BC6-72C0-8AFD-5AFB-156E81F81E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969" y="0"/>
          <a:ext cx="2593481" cy="153590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72"/>
  <sheetViews>
    <sheetView tabSelected="1" topLeftCell="B49" zoomScale="80" zoomScaleNormal="80" workbookViewId="0">
      <selection activeCell="C82" sqref="C82"/>
    </sheetView>
  </sheetViews>
  <sheetFormatPr baseColWidth="10" defaultRowHeight="15" x14ac:dyDescent="0.25"/>
  <cols>
    <col min="1" max="1" width="5.28515625" style="37" customWidth="1"/>
    <col min="2" max="2" width="79.7109375" style="37" customWidth="1"/>
    <col min="3" max="3" width="27.5703125" style="37" customWidth="1"/>
    <col min="4" max="4" width="12.140625" style="6" bestFit="1" customWidth="1"/>
    <col min="5" max="5" width="24.5703125" style="37" customWidth="1"/>
    <col min="6" max="6" width="12.85546875" style="37" bestFit="1" customWidth="1"/>
    <col min="7" max="7" width="6.42578125" style="37" customWidth="1"/>
    <col min="8" max="14" width="11.42578125" style="37"/>
    <col min="15" max="15" width="27.140625" style="37" customWidth="1"/>
    <col min="16" max="16384" width="11.42578125" style="37"/>
  </cols>
  <sheetData>
    <row r="1" spans="1:16" s="5" customFormat="1" x14ac:dyDescent="0.25">
      <c r="D1" s="6"/>
    </row>
    <row r="2" spans="1:16" s="5" customFormat="1" x14ac:dyDescent="0.25">
      <c r="D2" s="6"/>
      <c r="I2" s="5">
        <v>1</v>
      </c>
      <c r="J2" s="5">
        <v>1</v>
      </c>
    </row>
    <row r="3" spans="1:16" s="5" customFormat="1" x14ac:dyDescent="0.25">
      <c r="D3" s="6"/>
    </row>
    <row r="4" spans="1:16" s="5" customFormat="1" x14ac:dyDescent="0.25">
      <c r="D4" s="6"/>
    </row>
    <row r="5" spans="1:16" s="6" customFormat="1" x14ac:dyDescent="0.25"/>
    <row r="6" spans="1:16" s="6" customFormat="1" ht="40.5" customHeight="1" x14ac:dyDescent="0.25"/>
    <row r="7" spans="1:16" s="6" customFormat="1" ht="28.5" x14ac:dyDescent="0.45">
      <c r="B7" s="64" t="s">
        <v>39</v>
      </c>
      <c r="C7" s="65"/>
      <c r="D7" s="65"/>
      <c r="E7" s="65"/>
      <c r="F7" s="65"/>
    </row>
    <row r="8" spans="1:16" s="6" customFormat="1" ht="29.25" thickBot="1" x14ac:dyDescent="0.5">
      <c r="B8" s="42"/>
      <c r="C8" s="43"/>
      <c r="D8" s="43"/>
      <c r="E8" s="43"/>
      <c r="F8" s="43"/>
    </row>
    <row r="9" spans="1:16" s="6" customFormat="1" ht="29.25" thickBot="1" x14ac:dyDescent="0.5">
      <c r="B9" s="42"/>
      <c r="C9" s="50" t="s">
        <v>47</v>
      </c>
      <c r="D9" s="70" t="s">
        <v>50</v>
      </c>
      <c r="E9" s="71"/>
      <c r="F9" s="72"/>
    </row>
    <row r="10" spans="1:16" s="6" customFormat="1" ht="29.25" thickBot="1" x14ac:dyDescent="0.5">
      <c r="B10" s="42"/>
      <c r="C10" s="51" t="s">
        <v>51</v>
      </c>
      <c r="D10" s="70" t="s">
        <v>52</v>
      </c>
      <c r="E10" s="71"/>
      <c r="F10" s="72"/>
    </row>
    <row r="11" spans="1:16" s="6" customFormat="1" ht="29.25" thickBot="1" x14ac:dyDescent="0.5">
      <c r="B11" s="42"/>
      <c r="C11" s="51" t="s">
        <v>48</v>
      </c>
      <c r="D11" s="73"/>
      <c r="E11" s="74"/>
      <c r="F11" s="75"/>
    </row>
    <row r="12" spans="1:16" s="6" customFormat="1" ht="40.5" thickBot="1" x14ac:dyDescent="0.5">
      <c r="B12" s="42"/>
      <c r="C12" s="49" t="s">
        <v>49</v>
      </c>
      <c r="D12" s="49"/>
      <c r="E12" s="49"/>
      <c r="F12" s="52">
        <f>F14+F22</f>
        <v>0</v>
      </c>
    </row>
    <row r="13" spans="1:16" s="6" customFormat="1" ht="28.5" x14ac:dyDescent="0.45">
      <c r="B13" s="42"/>
      <c r="C13" s="43"/>
      <c r="D13" s="43"/>
      <c r="E13" s="43"/>
      <c r="F13" s="43"/>
    </row>
    <row r="14" spans="1:16" s="6" customFormat="1" ht="31.5" x14ac:dyDescent="0.5">
      <c r="A14" s="7"/>
      <c r="B14" s="3" t="s">
        <v>26</v>
      </c>
      <c r="C14" s="8"/>
      <c r="D14" s="4" t="s">
        <v>23</v>
      </c>
      <c r="E14" s="8"/>
      <c r="F14" s="4">
        <f>+IF((SUM(F17:F18))&gt;=60,60,SUM(F17:F18))</f>
        <v>0</v>
      </c>
      <c r="O14" s="6" t="s">
        <v>56</v>
      </c>
      <c r="P14" s="6">
        <v>1</v>
      </c>
    </row>
    <row r="15" spans="1:16" s="6" customFormat="1" ht="31.5" x14ac:dyDescent="0.5">
      <c r="A15" s="7"/>
      <c r="B15" s="3"/>
      <c r="C15" s="8"/>
      <c r="D15" s="8"/>
      <c r="E15" s="8"/>
      <c r="F15" s="8"/>
      <c r="O15" s="6" t="s">
        <v>57</v>
      </c>
      <c r="P15" s="6">
        <v>2</v>
      </c>
    </row>
    <row r="16" spans="1:16" s="5" customFormat="1" ht="36" customHeight="1" x14ac:dyDescent="0.25">
      <c r="A16" s="10"/>
      <c r="B16" s="22" t="s">
        <v>25</v>
      </c>
      <c r="C16" s="22" t="s">
        <v>4</v>
      </c>
      <c r="D16" s="46" t="s">
        <v>5</v>
      </c>
      <c r="E16" s="46" t="s">
        <v>6</v>
      </c>
      <c r="F16" s="46" t="s">
        <v>7</v>
      </c>
      <c r="L16" s="6"/>
      <c r="M16" s="6"/>
      <c r="N16" s="6"/>
      <c r="O16" s="6" t="s">
        <v>60</v>
      </c>
      <c r="P16" s="6">
        <v>6</v>
      </c>
    </row>
    <row r="17" spans="1:16" s="5" customFormat="1" ht="45" x14ac:dyDescent="0.25">
      <c r="A17" s="10"/>
      <c r="B17" s="23" t="s">
        <v>54</v>
      </c>
      <c r="C17" s="45" t="s">
        <v>0</v>
      </c>
      <c r="D17" s="47">
        <f>+IFERROR(VLOOKUP(C17,Hoja2!$A$2:$B$4,2,FALSE),0)</f>
        <v>1</v>
      </c>
      <c r="E17" s="48">
        <v>0</v>
      </c>
      <c r="F17" s="38">
        <f>IFERROR(+E17*0.56*D17,0)</f>
        <v>0</v>
      </c>
      <c r="L17" s="6"/>
      <c r="M17" s="6"/>
      <c r="N17" s="6"/>
      <c r="O17" s="6"/>
      <c r="P17" s="6"/>
    </row>
    <row r="18" spans="1:16" s="5" customFormat="1" ht="64.5" customHeight="1" x14ac:dyDescent="0.25">
      <c r="A18" s="10"/>
      <c r="B18" s="15" t="s">
        <v>55</v>
      </c>
      <c r="C18" s="36" t="s">
        <v>0</v>
      </c>
      <c r="D18" s="47">
        <f>+IFERROR(VLOOKUP(C18,Hoja2!$A$2:$B$4,2,FALSE),0)</f>
        <v>1</v>
      </c>
      <c r="E18" s="48">
        <v>0</v>
      </c>
      <c r="F18" s="38">
        <f>IFERROR(+E18*0.224*D18,0)</f>
        <v>0</v>
      </c>
      <c r="L18" s="6"/>
      <c r="M18" s="6"/>
      <c r="N18" s="6"/>
      <c r="O18" s="6"/>
      <c r="P18" s="6"/>
    </row>
    <row r="19" spans="1:16" s="5" customFormat="1" x14ac:dyDescent="0.25">
      <c r="B19" s="14"/>
      <c r="D19" s="6"/>
      <c r="L19" s="6"/>
      <c r="M19" s="6"/>
      <c r="N19" s="6"/>
      <c r="O19" s="6"/>
      <c r="P19" s="6"/>
    </row>
    <row r="20" spans="1:16" s="5" customFormat="1" x14ac:dyDescent="0.25">
      <c r="B20" s="14"/>
      <c r="D20" s="6"/>
      <c r="F20" s="24"/>
      <c r="L20" s="6"/>
      <c r="M20" s="6"/>
      <c r="N20" s="6"/>
      <c r="O20" s="6"/>
      <c r="P20" s="6"/>
    </row>
    <row r="21" spans="1:16" s="5" customFormat="1" x14ac:dyDescent="0.25">
      <c r="D21" s="6"/>
      <c r="L21" s="6"/>
      <c r="M21" s="6"/>
      <c r="N21" s="6"/>
      <c r="O21" s="6"/>
      <c r="P21" s="6"/>
    </row>
    <row r="22" spans="1:16" s="6" customFormat="1" ht="31.5" x14ac:dyDescent="0.5">
      <c r="A22" s="7"/>
      <c r="B22" s="3" t="s">
        <v>27</v>
      </c>
      <c r="C22" s="8"/>
      <c r="D22" s="4" t="s">
        <v>22</v>
      </c>
      <c r="E22" s="8"/>
      <c r="F22" s="41">
        <f>+IF((SUM(F27,F59,F62,F66,F84,F98))&gt;=40,40,SUM(F27,F59,F62,F66,F84,F98))</f>
        <v>0</v>
      </c>
    </row>
    <row r="23" spans="1:16" s="6" customFormat="1" ht="32.25" thickBot="1" x14ac:dyDescent="0.55000000000000004">
      <c r="B23" s="30"/>
      <c r="C23" s="29"/>
      <c r="D23" s="8"/>
      <c r="E23" s="8"/>
      <c r="F23" s="8"/>
    </row>
    <row r="24" spans="1:16" s="5" customFormat="1" ht="15.75" thickBot="1" x14ac:dyDescent="0.3">
      <c r="B24" s="66" t="s">
        <v>68</v>
      </c>
      <c r="C24" s="67"/>
      <c r="D24" s="39"/>
      <c r="L24" s="6"/>
      <c r="M24" s="6"/>
      <c r="N24" s="6"/>
      <c r="O24" s="6"/>
      <c r="P24" s="6"/>
    </row>
    <row r="25" spans="1:16" s="5" customFormat="1" x14ac:dyDescent="0.25">
      <c r="A25" s="10"/>
      <c r="B25" s="27" t="s">
        <v>31</v>
      </c>
      <c r="C25" s="16" t="s">
        <v>29</v>
      </c>
      <c r="D25" s="40"/>
      <c r="L25" s="6"/>
      <c r="M25" s="6"/>
      <c r="N25" s="6"/>
      <c r="O25" s="6"/>
      <c r="P25" s="6"/>
    </row>
    <row r="26" spans="1:16" s="5" customFormat="1" ht="15.75" thickBot="1" x14ac:dyDescent="0.3">
      <c r="A26" s="10"/>
      <c r="B26" s="28" t="s">
        <v>69</v>
      </c>
      <c r="C26" s="33"/>
      <c r="D26" s="6">
        <f>+C26*0.1</f>
        <v>0</v>
      </c>
      <c r="L26" s="6"/>
      <c r="M26" s="6"/>
      <c r="N26" s="6"/>
      <c r="O26" s="6"/>
      <c r="P26" s="6"/>
    </row>
    <row r="27" spans="1:16" s="5" customFormat="1" ht="15.75" thickBot="1" x14ac:dyDescent="0.3">
      <c r="A27" s="10"/>
      <c r="B27" s="28" t="s">
        <v>74</v>
      </c>
      <c r="C27" s="33"/>
      <c r="D27" s="6"/>
      <c r="E27" s="60" t="s">
        <v>30</v>
      </c>
      <c r="F27" s="61">
        <f>IFERROR(+IF(SUM(C26*0.1,C27*0.05)&gt;=Hoja2!B14,Hoja2!B14,SUM(C26*0.1,C27*0.05)),0)</f>
        <v>0</v>
      </c>
      <c r="L27" s="6"/>
      <c r="M27" s="6"/>
      <c r="N27" s="6"/>
      <c r="O27" s="6"/>
      <c r="P27" s="6"/>
    </row>
    <row r="28" spans="1:16" s="5" customFormat="1" x14ac:dyDescent="0.25">
      <c r="B28" s="13"/>
      <c r="C28" s="14"/>
      <c r="D28" s="6"/>
      <c r="L28" s="6"/>
      <c r="M28" s="6"/>
      <c r="N28" s="6"/>
      <c r="O28" s="6"/>
      <c r="P28" s="6"/>
    </row>
    <row r="29" spans="1:16" s="5" customFormat="1" ht="15.75" thickBot="1" x14ac:dyDescent="0.3">
      <c r="D29" s="6"/>
      <c r="L29" s="6"/>
      <c r="M29" s="6"/>
      <c r="N29" s="56"/>
      <c r="O29" s="56"/>
      <c r="P29" s="56"/>
    </row>
    <row r="30" spans="1:16" s="5" customFormat="1" ht="15.75" thickBot="1" x14ac:dyDescent="0.3">
      <c r="B30" s="66" t="s">
        <v>70</v>
      </c>
      <c r="C30" s="67"/>
      <c r="D30" s="6"/>
      <c r="L30" s="6"/>
      <c r="M30" s="6"/>
      <c r="N30" s="56"/>
      <c r="O30" s="56"/>
      <c r="P30" s="56"/>
    </row>
    <row r="31" spans="1:16" s="5" customFormat="1" ht="15.75" thickBot="1" x14ac:dyDescent="0.3">
      <c r="D31" s="6"/>
      <c r="L31" s="6"/>
      <c r="M31" s="6"/>
      <c r="N31" s="56"/>
      <c r="O31" s="56"/>
      <c r="P31" s="56"/>
    </row>
    <row r="32" spans="1:16" s="5" customFormat="1" ht="15.75" thickBot="1" x14ac:dyDescent="0.3">
      <c r="B32" s="68" t="s">
        <v>66</v>
      </c>
      <c r="C32" s="67"/>
      <c r="D32" s="6"/>
      <c r="L32" s="6"/>
      <c r="M32" s="6"/>
      <c r="N32" s="6">
        <v>2</v>
      </c>
      <c r="O32" s="6">
        <v>12</v>
      </c>
      <c r="P32" s="56"/>
    </row>
    <row r="33" spans="2:19" s="5" customFormat="1" x14ac:dyDescent="0.25">
      <c r="B33" s="16" t="s">
        <v>32</v>
      </c>
      <c r="C33" s="16" t="s">
        <v>44</v>
      </c>
      <c r="D33" s="6"/>
      <c r="L33" s="6"/>
      <c r="M33" s="6"/>
      <c r="N33" s="6">
        <v>1</v>
      </c>
      <c r="O33" s="6">
        <v>6</v>
      </c>
      <c r="P33" s="56"/>
      <c r="Q33" s="56"/>
      <c r="R33" s="56"/>
      <c r="S33" s="56"/>
    </row>
    <row r="34" spans="2:19" s="5" customFormat="1" x14ac:dyDescent="0.25">
      <c r="B34" s="33" t="s">
        <v>75</v>
      </c>
      <c r="C34" s="33"/>
      <c r="D34" s="6">
        <f>+IF(B34&lt;&gt;"",C34,0)</f>
        <v>0</v>
      </c>
      <c r="L34" s="6"/>
      <c r="M34" s="6"/>
      <c r="N34" s="6">
        <v>0</v>
      </c>
      <c r="O34" s="6">
        <v>0</v>
      </c>
      <c r="P34" s="56"/>
      <c r="Q34" s="56"/>
      <c r="R34" s="56"/>
      <c r="S34" s="56"/>
    </row>
    <row r="35" spans="2:19" s="5" customFormat="1" x14ac:dyDescent="0.25">
      <c r="B35" s="33" t="s">
        <v>75</v>
      </c>
      <c r="C35" s="33"/>
      <c r="D35" s="6">
        <f t="shared" ref="D35:D43" si="0">+IF(B35&lt;&gt;"",C35,0)</f>
        <v>0</v>
      </c>
      <c r="L35" s="6"/>
      <c r="M35" s="6"/>
      <c r="N35" s="56"/>
      <c r="O35" s="56"/>
      <c r="P35" s="56"/>
      <c r="Q35" s="56"/>
      <c r="R35" s="56"/>
      <c r="S35" s="56"/>
    </row>
    <row r="36" spans="2:19" s="5" customFormat="1" x14ac:dyDescent="0.25">
      <c r="B36" s="33" t="s">
        <v>75</v>
      </c>
      <c r="C36" s="33"/>
      <c r="D36" s="6">
        <f t="shared" si="0"/>
        <v>0</v>
      </c>
      <c r="L36" s="6"/>
      <c r="M36" s="6"/>
      <c r="N36" s="56"/>
      <c r="O36" s="56"/>
      <c r="P36" s="56"/>
      <c r="Q36" s="56"/>
      <c r="R36" s="56"/>
      <c r="S36" s="56"/>
    </row>
    <row r="37" spans="2:19" s="5" customFormat="1" x14ac:dyDescent="0.25">
      <c r="B37" s="33"/>
      <c r="C37" s="33"/>
      <c r="D37" s="6">
        <f t="shared" si="0"/>
        <v>0</v>
      </c>
      <c r="L37" s="6"/>
      <c r="M37" s="6"/>
      <c r="N37" s="56"/>
      <c r="O37" s="56"/>
      <c r="P37" s="56"/>
      <c r="Q37" s="56"/>
      <c r="R37" s="56"/>
      <c r="S37" s="56"/>
    </row>
    <row r="38" spans="2:19" s="5" customFormat="1" x14ac:dyDescent="0.25">
      <c r="B38" s="33"/>
      <c r="C38" s="33"/>
      <c r="D38" s="6">
        <f t="shared" si="0"/>
        <v>0</v>
      </c>
      <c r="L38" s="6"/>
      <c r="M38" s="6"/>
      <c r="N38" s="6" t="s">
        <v>24</v>
      </c>
      <c r="O38" s="6">
        <v>4</v>
      </c>
      <c r="P38" s="6"/>
      <c r="Q38" s="56"/>
      <c r="R38" s="56"/>
      <c r="S38" s="56"/>
    </row>
    <row r="39" spans="2:19" s="5" customFormat="1" x14ac:dyDescent="0.25">
      <c r="B39" s="33"/>
      <c r="C39" s="33"/>
      <c r="D39" s="6">
        <f t="shared" si="0"/>
        <v>0</v>
      </c>
      <c r="L39" s="6"/>
      <c r="M39" s="6"/>
      <c r="N39" s="6" t="s">
        <v>17</v>
      </c>
      <c r="O39" s="6">
        <v>4</v>
      </c>
      <c r="P39" s="6"/>
      <c r="Q39" s="56"/>
      <c r="R39" s="56"/>
      <c r="S39" s="56"/>
    </row>
    <row r="40" spans="2:19" s="5" customFormat="1" x14ac:dyDescent="0.25">
      <c r="B40" s="33"/>
      <c r="C40" s="33"/>
      <c r="D40" s="6">
        <f t="shared" si="0"/>
        <v>0</v>
      </c>
      <c r="L40" s="6"/>
      <c r="M40" s="6"/>
      <c r="N40" s="6" t="s">
        <v>18</v>
      </c>
      <c r="O40" s="6">
        <v>6</v>
      </c>
      <c r="P40" s="6"/>
      <c r="Q40" s="56"/>
      <c r="R40" s="56"/>
      <c r="S40" s="56"/>
    </row>
    <row r="41" spans="2:19" s="5" customFormat="1" x14ac:dyDescent="0.25">
      <c r="B41" s="33"/>
      <c r="C41" s="33"/>
      <c r="D41" s="6">
        <f t="shared" si="0"/>
        <v>0</v>
      </c>
      <c r="L41" s="6"/>
      <c r="M41" s="6"/>
      <c r="N41" s="6" t="s">
        <v>19</v>
      </c>
      <c r="O41" s="6">
        <v>6</v>
      </c>
      <c r="P41" s="6"/>
      <c r="Q41" s="56"/>
      <c r="R41" s="56"/>
      <c r="S41" s="56"/>
    </row>
    <row r="42" spans="2:19" s="5" customFormat="1" x14ac:dyDescent="0.25">
      <c r="B42" s="33"/>
      <c r="C42" s="33"/>
      <c r="D42" s="6">
        <f t="shared" si="0"/>
        <v>0</v>
      </c>
      <c r="L42" s="6"/>
      <c r="M42" s="6"/>
      <c r="N42" s="6"/>
      <c r="O42" s="6"/>
      <c r="P42" s="6"/>
      <c r="Q42" s="56"/>
      <c r="R42" s="56"/>
      <c r="S42" s="56"/>
    </row>
    <row r="43" spans="2:19" s="5" customFormat="1" ht="15.75" thickBot="1" x14ac:dyDescent="0.3">
      <c r="B43" s="33"/>
      <c r="C43" s="33"/>
      <c r="D43" s="6">
        <f t="shared" si="0"/>
        <v>0</v>
      </c>
      <c r="L43" s="6"/>
      <c r="M43" s="6"/>
      <c r="N43" s="6"/>
      <c r="O43" s="6"/>
      <c r="P43" s="6"/>
      <c r="Q43" s="56"/>
      <c r="R43" s="56"/>
      <c r="S43" s="56"/>
    </row>
    <row r="44" spans="2:19" s="5" customFormat="1" ht="15.75" thickBot="1" x14ac:dyDescent="0.3">
      <c r="B44" s="17" t="s">
        <v>10</v>
      </c>
      <c r="C44" s="18">
        <f>SUM(D34:D43)</f>
        <v>0</v>
      </c>
      <c r="D44" s="6"/>
      <c r="E44" s="31" t="s">
        <v>41</v>
      </c>
      <c r="F44" s="19">
        <f>IFERROR(+IF((C44*0.06)&gt;=Hoja2!$B$12,Hoja2!B12,(C44*0.06)),0)</f>
        <v>0</v>
      </c>
      <c r="L44" s="6"/>
      <c r="M44" s="6"/>
      <c r="N44" s="6">
        <v>3</v>
      </c>
      <c r="O44" s="6"/>
      <c r="P44" s="6"/>
      <c r="Q44" s="56"/>
      <c r="R44" s="56"/>
      <c r="S44" s="56"/>
    </row>
    <row r="45" spans="2:19" s="5" customFormat="1" ht="15.75" thickBot="1" x14ac:dyDescent="0.3">
      <c r="B45" s="20"/>
      <c r="C45" s="21"/>
      <c r="D45" s="6"/>
      <c r="E45" s="53"/>
      <c r="F45" s="54"/>
      <c r="L45" s="6"/>
      <c r="M45" s="6"/>
      <c r="N45" s="6"/>
      <c r="O45" s="6"/>
      <c r="P45" s="6"/>
      <c r="Q45" s="56"/>
      <c r="R45" s="56"/>
      <c r="S45" s="56"/>
    </row>
    <row r="46" spans="2:19" s="5" customFormat="1" ht="15.75" customHeight="1" thickBot="1" x14ac:dyDescent="0.3">
      <c r="B46" s="68" t="s">
        <v>67</v>
      </c>
      <c r="C46" s="67"/>
      <c r="D46" s="6"/>
      <c r="L46" s="6"/>
      <c r="M46" s="6"/>
      <c r="N46" s="6"/>
      <c r="O46" s="6" t="s">
        <v>72</v>
      </c>
      <c r="P46" s="6"/>
      <c r="Q46" s="56"/>
      <c r="R46" s="56"/>
      <c r="S46" s="56"/>
    </row>
    <row r="47" spans="2:19" s="5" customFormat="1" x14ac:dyDescent="0.25">
      <c r="B47" s="16" t="s">
        <v>32</v>
      </c>
      <c r="C47" s="16" t="s">
        <v>44</v>
      </c>
      <c r="D47" s="6"/>
      <c r="L47" s="6"/>
      <c r="M47" s="6"/>
      <c r="N47" s="6"/>
      <c r="O47" s="6" t="s">
        <v>73</v>
      </c>
      <c r="P47" s="6"/>
      <c r="Q47" s="56"/>
      <c r="R47" s="56"/>
      <c r="S47" s="56"/>
    </row>
    <row r="48" spans="2:19" s="5" customFormat="1" x14ac:dyDescent="0.25">
      <c r="B48" s="33" t="s">
        <v>75</v>
      </c>
      <c r="C48" s="33">
        <v>0</v>
      </c>
      <c r="D48" s="6">
        <f t="shared" ref="D48:D57" si="1">+C48*0.1</f>
        <v>0</v>
      </c>
      <c r="L48" s="6"/>
      <c r="M48" s="6"/>
      <c r="N48" s="6"/>
      <c r="O48" s="6"/>
      <c r="P48" s="6"/>
    </row>
    <row r="49" spans="2:16" s="5" customFormat="1" x14ac:dyDescent="0.25">
      <c r="B49" s="33" t="s">
        <v>75</v>
      </c>
      <c r="C49" s="33"/>
      <c r="D49" s="6">
        <f t="shared" si="1"/>
        <v>0</v>
      </c>
      <c r="L49" s="6"/>
      <c r="M49" s="6"/>
      <c r="N49" s="6"/>
      <c r="O49" s="6"/>
      <c r="P49" s="6"/>
    </row>
    <row r="50" spans="2:16" s="5" customFormat="1" x14ac:dyDescent="0.25">
      <c r="B50" s="33"/>
      <c r="C50" s="33"/>
      <c r="D50" s="6">
        <f t="shared" si="1"/>
        <v>0</v>
      </c>
      <c r="L50" s="6"/>
      <c r="M50" s="6"/>
      <c r="N50" s="6"/>
      <c r="O50" s="6"/>
      <c r="P50" s="6"/>
    </row>
    <row r="51" spans="2:16" s="5" customFormat="1" x14ac:dyDescent="0.25">
      <c r="B51" s="33"/>
      <c r="C51" s="33"/>
      <c r="D51" s="6">
        <f t="shared" si="1"/>
        <v>0</v>
      </c>
      <c r="L51" s="6"/>
      <c r="M51" s="6"/>
      <c r="N51" s="6"/>
      <c r="O51" s="6"/>
      <c r="P51" s="6"/>
    </row>
    <row r="52" spans="2:16" s="5" customFormat="1" x14ac:dyDescent="0.25">
      <c r="B52" s="33"/>
      <c r="C52" s="33"/>
      <c r="D52" s="6">
        <f t="shared" si="1"/>
        <v>0</v>
      </c>
      <c r="L52" s="6"/>
      <c r="M52" s="6"/>
      <c r="N52" s="6"/>
      <c r="O52" s="6"/>
      <c r="P52" s="6"/>
    </row>
    <row r="53" spans="2:16" s="5" customFormat="1" x14ac:dyDescent="0.25">
      <c r="B53" s="33"/>
      <c r="C53" s="33"/>
      <c r="D53" s="6">
        <f t="shared" si="1"/>
        <v>0</v>
      </c>
      <c r="L53" s="6"/>
      <c r="M53" s="6"/>
      <c r="N53" s="6"/>
      <c r="O53" s="6"/>
      <c r="P53" s="6"/>
    </row>
    <row r="54" spans="2:16" s="5" customFormat="1" x14ac:dyDescent="0.25">
      <c r="B54" s="33"/>
      <c r="C54" s="33"/>
      <c r="D54" s="6">
        <f t="shared" si="1"/>
        <v>0</v>
      </c>
    </row>
    <row r="55" spans="2:16" s="5" customFormat="1" x14ac:dyDescent="0.25">
      <c r="B55" s="33"/>
      <c r="C55" s="33"/>
      <c r="D55" s="6">
        <f t="shared" si="1"/>
        <v>0</v>
      </c>
    </row>
    <row r="56" spans="2:16" s="5" customFormat="1" x14ac:dyDescent="0.25">
      <c r="B56" s="33"/>
      <c r="C56" s="33"/>
      <c r="D56" s="6">
        <f t="shared" si="1"/>
        <v>0</v>
      </c>
    </row>
    <row r="57" spans="2:16" s="5" customFormat="1" ht="15.75" thickBot="1" x14ac:dyDescent="0.3">
      <c r="B57" s="33"/>
      <c r="C57" s="33"/>
      <c r="D57" s="6">
        <f t="shared" si="1"/>
        <v>0</v>
      </c>
    </row>
    <row r="58" spans="2:16" s="5" customFormat="1" ht="15.75" thickBot="1" x14ac:dyDescent="0.3">
      <c r="B58" s="17" t="s">
        <v>10</v>
      </c>
      <c r="C58" s="18">
        <f>SUM(C48:C57)</f>
        <v>0</v>
      </c>
      <c r="D58" s="6"/>
      <c r="E58" s="31" t="s">
        <v>41</v>
      </c>
      <c r="F58" s="19">
        <f>+SUM(D48:D57)</f>
        <v>0</v>
      </c>
    </row>
    <row r="59" spans="2:16" s="5" customFormat="1" ht="15.75" thickBot="1" x14ac:dyDescent="0.3">
      <c r="B59" s="20"/>
      <c r="C59" s="21"/>
      <c r="D59" s="6"/>
      <c r="E59" s="60" t="s">
        <v>41</v>
      </c>
      <c r="F59" s="62">
        <f>+MIN(18,SUM(F58,F44))</f>
        <v>0</v>
      </c>
    </row>
    <row r="60" spans="2:16" s="5" customFormat="1" ht="33.75" customHeight="1" thickBot="1" x14ac:dyDescent="0.3">
      <c r="B60" s="68" t="s">
        <v>71</v>
      </c>
      <c r="C60" s="69"/>
      <c r="D60" s="6"/>
    </row>
    <row r="61" spans="2:16" s="5" customFormat="1" ht="15.75" thickBot="1" x14ac:dyDescent="0.3">
      <c r="B61" s="22" t="s">
        <v>33</v>
      </c>
      <c r="C61" s="22" t="s">
        <v>28</v>
      </c>
      <c r="D61" s="6"/>
    </row>
    <row r="62" spans="2:16" s="5" customFormat="1" ht="15.75" thickBot="1" x14ac:dyDescent="0.3">
      <c r="B62" s="34">
        <v>0</v>
      </c>
      <c r="C62" s="15">
        <f>+VLOOKUP(B62,$N$32:$O$34,2,FALSE)</f>
        <v>0</v>
      </c>
      <c r="D62" s="6"/>
      <c r="E62" s="60" t="s">
        <v>42</v>
      </c>
      <c r="F62" s="62">
        <f>IFERROR(C62,0)</f>
        <v>0</v>
      </c>
    </row>
    <row r="63" spans="2:16" s="5" customFormat="1" ht="15.75" thickBot="1" x14ac:dyDescent="0.3">
      <c r="D63" s="6"/>
    </row>
    <row r="64" spans="2:16" s="5" customFormat="1" ht="15.75" thickBot="1" x14ac:dyDescent="0.3">
      <c r="B64" s="68" t="s">
        <v>76</v>
      </c>
      <c r="C64" s="67"/>
      <c r="D64" s="6"/>
    </row>
    <row r="65" spans="2:6" s="5" customFormat="1" ht="15.75" thickBot="1" x14ac:dyDescent="0.3">
      <c r="B65" s="16" t="s">
        <v>35</v>
      </c>
      <c r="C65" s="16" t="s">
        <v>36</v>
      </c>
      <c r="D65" s="6"/>
    </row>
    <row r="66" spans="2:6" s="5" customFormat="1" ht="15.75" thickBot="1" x14ac:dyDescent="0.3">
      <c r="B66" s="11" t="s">
        <v>43</v>
      </c>
      <c r="C66" s="33"/>
      <c r="D66" s="6"/>
      <c r="E66" s="60" t="s">
        <v>34</v>
      </c>
      <c r="F66" s="62">
        <f>+IFERROR(VLOOKUP(C66,$N$38:$O$41,2,FALSE),0)</f>
        <v>0</v>
      </c>
    </row>
    <row r="67" spans="2:6" s="5" customFormat="1" ht="15.75" thickBot="1" x14ac:dyDescent="0.3">
      <c r="C67" s="55"/>
      <c r="D67" s="6"/>
      <c r="E67" s="53"/>
      <c r="F67" s="54"/>
    </row>
    <row r="68" spans="2:6" s="5" customFormat="1" ht="15.75" thickBot="1" x14ac:dyDescent="0.3">
      <c r="B68" s="68" t="s">
        <v>63</v>
      </c>
      <c r="C68" s="67"/>
      <c r="D68" s="6"/>
      <c r="E68" s="53"/>
      <c r="F68" s="54"/>
    </row>
    <row r="69" spans="2:6" s="5" customFormat="1" x14ac:dyDescent="0.25">
      <c r="B69" s="16" t="s">
        <v>59</v>
      </c>
      <c r="C69" s="16" t="s">
        <v>28</v>
      </c>
      <c r="D69" s="6"/>
      <c r="E69" s="53"/>
      <c r="F69" s="54"/>
    </row>
    <row r="70" spans="2:6" s="5" customFormat="1" x14ac:dyDescent="0.25">
      <c r="B70" s="57" t="s">
        <v>61</v>
      </c>
      <c r="C70" s="33"/>
      <c r="D70" s="6">
        <f>+IFERROR(VLOOKUP(#REF!,$O$14:$P$16,2,FALSE),0)</f>
        <v>0</v>
      </c>
    </row>
    <row r="71" spans="2:6" s="5" customFormat="1" x14ac:dyDescent="0.25">
      <c r="B71" s="57" t="s">
        <v>61</v>
      </c>
      <c r="C71" s="55"/>
      <c r="D71" s="6">
        <f>+IFERROR(VLOOKUP(C70,$O$14:$P$16,2,FALSE),0)</f>
        <v>0</v>
      </c>
      <c r="E71" s="53"/>
      <c r="F71" s="54"/>
    </row>
    <row r="72" spans="2:6" s="5" customFormat="1" x14ac:dyDescent="0.25">
      <c r="B72" s="57" t="s">
        <v>61</v>
      </c>
      <c r="C72" s="33"/>
      <c r="D72" s="6">
        <f>+IFERROR(VLOOKUP(C72,$O$14:$P$16,2,FALSE),0)</f>
        <v>0</v>
      </c>
      <c r="E72" s="53"/>
      <c r="F72" s="54"/>
    </row>
    <row r="73" spans="2:6" s="5" customFormat="1" x14ac:dyDescent="0.25">
      <c r="B73" s="57" t="s">
        <v>61</v>
      </c>
      <c r="C73" s="33"/>
      <c r="D73" s="6">
        <f t="shared" ref="D73:D77" si="2">+IFERROR(VLOOKUP(C73,$O$14:$P$16,2,FALSE),0)</f>
        <v>0</v>
      </c>
      <c r="E73" s="53"/>
      <c r="F73" s="54"/>
    </row>
    <row r="74" spans="2:6" s="5" customFormat="1" x14ac:dyDescent="0.25">
      <c r="B74" s="57" t="s">
        <v>61</v>
      </c>
      <c r="C74" s="33"/>
      <c r="D74" s="6">
        <f t="shared" si="2"/>
        <v>0</v>
      </c>
      <c r="E74" s="53"/>
      <c r="F74" s="54"/>
    </row>
    <row r="75" spans="2:6" s="5" customFormat="1" x14ac:dyDescent="0.25">
      <c r="B75" s="57" t="s">
        <v>61</v>
      </c>
      <c r="C75" s="33"/>
      <c r="D75" s="6">
        <f t="shared" si="2"/>
        <v>0</v>
      </c>
      <c r="E75" s="53"/>
      <c r="F75" s="54"/>
    </row>
    <row r="76" spans="2:6" s="5" customFormat="1" x14ac:dyDescent="0.25">
      <c r="B76" s="57" t="s">
        <v>61</v>
      </c>
      <c r="C76" s="33"/>
      <c r="D76" s="6">
        <f t="shared" si="2"/>
        <v>0</v>
      </c>
      <c r="E76" s="53"/>
      <c r="F76" s="54"/>
    </row>
    <row r="77" spans="2:6" s="5" customFormat="1" ht="15.75" thickBot="1" x14ac:dyDescent="0.3">
      <c r="B77" s="57" t="s">
        <v>61</v>
      </c>
      <c r="C77" s="33"/>
      <c r="D77" s="6">
        <f t="shared" si="2"/>
        <v>0</v>
      </c>
      <c r="E77" s="53"/>
      <c r="F77" s="54"/>
    </row>
    <row r="78" spans="2:6" s="5" customFormat="1" ht="15.75" thickBot="1" x14ac:dyDescent="0.3">
      <c r="B78" s="58"/>
      <c r="C78" s="19">
        <f>+SUM(D70:D77)</f>
        <v>0</v>
      </c>
      <c r="D78" s="6"/>
      <c r="E78" s="31" t="s">
        <v>58</v>
      </c>
      <c r="F78" s="59">
        <f>+C78</f>
        <v>0</v>
      </c>
    </row>
    <row r="79" spans="2:6" s="5" customFormat="1" ht="15.75" thickBot="1" x14ac:dyDescent="0.3">
      <c r="C79" s="16" t="s">
        <v>62</v>
      </c>
      <c r="D79" s="6"/>
      <c r="E79" s="53"/>
      <c r="F79" s="54"/>
    </row>
    <row r="80" spans="2:6" s="5" customFormat="1" ht="15.75" thickBot="1" x14ac:dyDescent="0.3">
      <c r="B80" s="33" t="s">
        <v>64</v>
      </c>
      <c r="C80" s="76"/>
      <c r="D80" s="6"/>
      <c r="E80" s="31" t="s">
        <v>58</v>
      </c>
      <c r="F80" s="59">
        <f>+$C$80*1</f>
        <v>0</v>
      </c>
    </row>
    <row r="81" spans="2:6" s="5" customFormat="1" ht="15.75" thickBot="1" x14ac:dyDescent="0.3">
      <c r="C81" s="16" t="s">
        <v>62</v>
      </c>
      <c r="D81" s="6"/>
      <c r="E81" s="53"/>
      <c r="F81" s="54"/>
    </row>
    <row r="82" spans="2:6" s="5" customFormat="1" ht="15.75" thickBot="1" x14ac:dyDescent="0.3">
      <c r="B82" s="33" t="s">
        <v>65</v>
      </c>
      <c r="C82" s="76"/>
      <c r="D82" s="6"/>
      <c r="E82" s="31" t="s">
        <v>58</v>
      </c>
      <c r="F82" s="59">
        <f>+$C$82*0.5</f>
        <v>0</v>
      </c>
    </row>
    <row r="83" spans="2:6" s="5" customFormat="1" ht="15.75" thickBot="1" x14ac:dyDescent="0.3">
      <c r="C83" s="55"/>
      <c r="D83" s="6"/>
      <c r="E83" s="53"/>
      <c r="F83" s="54"/>
    </row>
    <row r="84" spans="2:6" s="5" customFormat="1" ht="15.75" thickBot="1" x14ac:dyDescent="0.3">
      <c r="C84" s="55"/>
      <c r="D84" s="6"/>
      <c r="E84" s="60" t="s">
        <v>58</v>
      </c>
      <c r="F84" s="63">
        <f>MIN(12,SUM(F78:F82))</f>
        <v>0</v>
      </c>
    </row>
    <row r="85" spans="2:6" s="5" customFormat="1" ht="15.75" thickBot="1" x14ac:dyDescent="0.3">
      <c r="D85" s="6"/>
    </row>
    <row r="86" spans="2:6" s="5" customFormat="1" ht="15.75" thickBot="1" x14ac:dyDescent="0.3">
      <c r="B86" s="66" t="s">
        <v>53</v>
      </c>
      <c r="C86" s="67"/>
      <c r="D86" s="6"/>
    </row>
    <row r="87" spans="2:6" s="5" customFormat="1" x14ac:dyDescent="0.25">
      <c r="B87" s="44" t="s">
        <v>40</v>
      </c>
      <c r="C87" s="16" t="s">
        <v>45</v>
      </c>
      <c r="D87" s="6"/>
    </row>
    <row r="88" spans="2:6" s="5" customFormat="1" x14ac:dyDescent="0.25">
      <c r="B88" s="36"/>
      <c r="C88" s="33" t="s">
        <v>73</v>
      </c>
      <c r="D88" s="6">
        <f>+IF(C88="SI",3,0)</f>
        <v>0</v>
      </c>
    </row>
    <row r="89" spans="2:6" s="5" customFormat="1" x14ac:dyDescent="0.25">
      <c r="B89" s="36"/>
      <c r="C89" s="33" t="s">
        <v>73</v>
      </c>
      <c r="D89" s="6">
        <f t="shared" ref="D89:D91" si="3">+IF(C89="SI",3,0)</f>
        <v>0</v>
      </c>
    </row>
    <row r="90" spans="2:6" s="5" customFormat="1" ht="15.75" thickBot="1" x14ac:dyDescent="0.3">
      <c r="B90" s="36"/>
      <c r="C90" s="33" t="s">
        <v>73</v>
      </c>
      <c r="D90" s="6">
        <f t="shared" si="3"/>
        <v>0</v>
      </c>
    </row>
    <row r="91" spans="2:6" s="5" customFormat="1" ht="15.75" thickBot="1" x14ac:dyDescent="0.3">
      <c r="B91" s="36"/>
      <c r="C91" s="33" t="s">
        <v>73</v>
      </c>
      <c r="D91" s="6">
        <f t="shared" si="3"/>
        <v>0</v>
      </c>
      <c r="E91" s="12" t="s">
        <v>37</v>
      </c>
      <c r="F91" s="59">
        <f>+SUM(D88:D91)</f>
        <v>0</v>
      </c>
    </row>
    <row r="92" spans="2:6" s="5" customFormat="1" ht="30" x14ac:dyDescent="0.25">
      <c r="B92" s="32" t="s">
        <v>40</v>
      </c>
      <c r="C92" s="22" t="s">
        <v>46</v>
      </c>
      <c r="D92" s="6"/>
      <c r="E92" s="9"/>
    </row>
    <row r="93" spans="2:6" s="5" customFormat="1" x14ac:dyDescent="0.25">
      <c r="B93" s="36" t="s">
        <v>77</v>
      </c>
      <c r="C93" s="33">
        <v>0</v>
      </c>
      <c r="D93" s="6">
        <f>+IF(AND(B93&lt;&gt;"",ISNUMBER(C93)),IF(AND(C93&gt;=25,C93&lt;50),3,IF(AND(C93&gt;=50,C93&lt;75),6,IF(C93&gt;=75,6,0))),0)</f>
        <v>0</v>
      </c>
    </row>
    <row r="94" spans="2:6" s="5" customFormat="1" ht="15.75" thickBot="1" x14ac:dyDescent="0.3">
      <c r="B94" s="36"/>
      <c r="C94" s="33"/>
      <c r="D94" s="6">
        <f t="shared" ref="D94:D95" si="4">+IF(AND(B94&lt;&gt;"",ISNUMBER(C94)),IF(AND(C94&gt;=25,C94&lt;50),3,IF(AND(C94&gt;=50,C94&lt;75),6,IF(C94&gt;=75,6,0))),0)</f>
        <v>0</v>
      </c>
      <c r="F94" s="25"/>
    </row>
    <row r="95" spans="2:6" s="5" customFormat="1" ht="15.75" thickBot="1" x14ac:dyDescent="0.3">
      <c r="B95" s="36"/>
      <c r="C95" s="33"/>
      <c r="D95" s="6">
        <f t="shared" si="4"/>
        <v>0</v>
      </c>
      <c r="E95" s="12" t="s">
        <v>37</v>
      </c>
      <c r="F95" s="59">
        <f>+SUM(D93:D95)</f>
        <v>0</v>
      </c>
    </row>
    <row r="96" spans="2:6" s="5" customFormat="1" x14ac:dyDescent="0.25">
      <c r="D96" s="6"/>
      <c r="F96" s="25"/>
    </row>
    <row r="97" spans="4:7" s="5" customFormat="1" ht="15.75" thickBot="1" x14ac:dyDescent="0.3">
      <c r="D97" s="6"/>
      <c r="F97" s="9"/>
    </row>
    <row r="98" spans="4:7" s="5" customFormat="1" ht="15.75" thickBot="1" x14ac:dyDescent="0.3">
      <c r="D98" s="6"/>
      <c r="E98" s="61" t="s">
        <v>37</v>
      </c>
      <c r="F98" s="63">
        <f>MIN(12, SUM(F91:F95))</f>
        <v>0</v>
      </c>
    </row>
    <row r="99" spans="4:7" s="5" customFormat="1" x14ac:dyDescent="0.25">
      <c r="D99" s="6"/>
      <c r="F99" s="24"/>
    </row>
    <row r="100" spans="4:7" s="5" customFormat="1" x14ac:dyDescent="0.25">
      <c r="D100" s="6"/>
      <c r="G100" s="26"/>
    </row>
    <row r="101" spans="4:7" s="5" customFormat="1" x14ac:dyDescent="0.25">
      <c r="D101" s="6"/>
      <c r="F101" s="24"/>
    </row>
    <row r="102" spans="4:7" s="5" customFormat="1" x14ac:dyDescent="0.25">
      <c r="D102" s="6"/>
      <c r="G102" s="35"/>
    </row>
    <row r="103" spans="4:7" s="5" customFormat="1" x14ac:dyDescent="0.25">
      <c r="D103" s="6"/>
    </row>
    <row r="104" spans="4:7" s="5" customFormat="1" x14ac:dyDescent="0.25">
      <c r="D104" s="6"/>
    </row>
    <row r="105" spans="4:7" s="5" customFormat="1" x14ac:dyDescent="0.25">
      <c r="D105" s="6"/>
    </row>
    <row r="106" spans="4:7" s="5" customFormat="1" x14ac:dyDescent="0.25">
      <c r="D106" s="6"/>
    </row>
    <row r="107" spans="4:7" s="5" customFormat="1" x14ac:dyDescent="0.25">
      <c r="D107" s="6"/>
    </row>
    <row r="108" spans="4:7" s="5" customFormat="1" x14ac:dyDescent="0.25">
      <c r="D108" s="6"/>
    </row>
    <row r="109" spans="4:7" s="5" customFormat="1" x14ac:dyDescent="0.25">
      <c r="D109" s="6"/>
    </row>
    <row r="110" spans="4:7" s="5" customFormat="1" x14ac:dyDescent="0.25">
      <c r="D110" s="6"/>
    </row>
    <row r="111" spans="4:7" s="5" customFormat="1" x14ac:dyDescent="0.25">
      <c r="D111" s="6"/>
    </row>
    <row r="112" spans="4:7" s="5" customFormat="1" x14ac:dyDescent="0.25">
      <c r="D112" s="6"/>
    </row>
    <row r="113" spans="4:4" s="5" customFormat="1" x14ac:dyDescent="0.25">
      <c r="D113" s="6"/>
    </row>
    <row r="114" spans="4:4" s="5" customFormat="1" x14ac:dyDescent="0.25">
      <c r="D114" s="6"/>
    </row>
    <row r="115" spans="4:4" s="5" customFormat="1" x14ac:dyDescent="0.25">
      <c r="D115" s="6"/>
    </row>
    <row r="116" spans="4:4" s="5" customFormat="1" x14ac:dyDescent="0.25">
      <c r="D116" s="6"/>
    </row>
    <row r="117" spans="4:4" s="5" customFormat="1" x14ac:dyDescent="0.25">
      <c r="D117" s="6"/>
    </row>
    <row r="118" spans="4:4" s="5" customFormat="1" x14ac:dyDescent="0.25">
      <c r="D118" s="6"/>
    </row>
    <row r="119" spans="4:4" s="5" customFormat="1" x14ac:dyDescent="0.25">
      <c r="D119" s="6"/>
    </row>
    <row r="120" spans="4:4" s="5" customFormat="1" x14ac:dyDescent="0.25">
      <c r="D120" s="6"/>
    </row>
    <row r="121" spans="4:4" s="5" customFormat="1" x14ac:dyDescent="0.25">
      <c r="D121" s="6"/>
    </row>
    <row r="122" spans="4:4" s="5" customFormat="1" x14ac:dyDescent="0.25">
      <c r="D122" s="6"/>
    </row>
    <row r="123" spans="4:4" s="5" customFormat="1" x14ac:dyDescent="0.25">
      <c r="D123" s="6"/>
    </row>
    <row r="124" spans="4:4" s="5" customFormat="1" x14ac:dyDescent="0.25">
      <c r="D124" s="6"/>
    </row>
    <row r="125" spans="4:4" s="5" customFormat="1" x14ac:dyDescent="0.25">
      <c r="D125" s="6"/>
    </row>
    <row r="126" spans="4:4" s="5" customFormat="1" x14ac:dyDescent="0.25">
      <c r="D126" s="6"/>
    </row>
    <row r="127" spans="4:4" s="5" customFormat="1" x14ac:dyDescent="0.25">
      <c r="D127" s="6"/>
    </row>
    <row r="128" spans="4:4" s="5" customFormat="1" x14ac:dyDescent="0.25">
      <c r="D128" s="6"/>
    </row>
    <row r="129" spans="4:4" s="5" customFormat="1" x14ac:dyDescent="0.25">
      <c r="D129" s="6"/>
    </row>
    <row r="130" spans="4:4" s="5" customFormat="1" x14ac:dyDescent="0.25">
      <c r="D130" s="6"/>
    </row>
    <row r="131" spans="4:4" s="5" customFormat="1" x14ac:dyDescent="0.25">
      <c r="D131" s="6"/>
    </row>
    <row r="132" spans="4:4" s="5" customFormat="1" x14ac:dyDescent="0.25">
      <c r="D132" s="6"/>
    </row>
    <row r="133" spans="4:4" s="5" customFormat="1" x14ac:dyDescent="0.25">
      <c r="D133" s="6"/>
    </row>
    <row r="134" spans="4:4" s="5" customFormat="1" x14ac:dyDescent="0.25">
      <c r="D134" s="6"/>
    </row>
    <row r="135" spans="4:4" s="5" customFormat="1" x14ac:dyDescent="0.25">
      <c r="D135" s="6"/>
    </row>
    <row r="136" spans="4:4" s="5" customFormat="1" x14ac:dyDescent="0.25">
      <c r="D136" s="6"/>
    </row>
    <row r="137" spans="4:4" s="5" customFormat="1" x14ac:dyDescent="0.25">
      <c r="D137" s="6"/>
    </row>
    <row r="138" spans="4:4" s="5" customFormat="1" x14ac:dyDescent="0.25">
      <c r="D138" s="6"/>
    </row>
    <row r="139" spans="4:4" s="5" customFormat="1" x14ac:dyDescent="0.25">
      <c r="D139" s="6"/>
    </row>
    <row r="140" spans="4:4" s="5" customFormat="1" x14ac:dyDescent="0.25">
      <c r="D140" s="6"/>
    </row>
    <row r="141" spans="4:4" s="5" customFormat="1" x14ac:dyDescent="0.25">
      <c r="D141" s="6"/>
    </row>
    <row r="142" spans="4:4" s="5" customFormat="1" x14ac:dyDescent="0.25">
      <c r="D142" s="6"/>
    </row>
    <row r="143" spans="4:4" s="5" customFormat="1" x14ac:dyDescent="0.25">
      <c r="D143" s="6"/>
    </row>
    <row r="144" spans="4:4" s="5" customFormat="1" x14ac:dyDescent="0.25">
      <c r="D144" s="6"/>
    </row>
    <row r="145" spans="4:4" s="5" customFormat="1" x14ac:dyDescent="0.25">
      <c r="D145" s="6"/>
    </row>
    <row r="146" spans="4:4" s="5" customFormat="1" x14ac:dyDescent="0.25">
      <c r="D146" s="6"/>
    </row>
    <row r="147" spans="4:4" s="5" customFormat="1" x14ac:dyDescent="0.25">
      <c r="D147" s="6"/>
    </row>
    <row r="148" spans="4:4" s="5" customFormat="1" x14ac:dyDescent="0.25">
      <c r="D148" s="6"/>
    </row>
    <row r="149" spans="4:4" s="5" customFormat="1" x14ac:dyDescent="0.25">
      <c r="D149" s="6"/>
    </row>
    <row r="150" spans="4:4" s="5" customFormat="1" x14ac:dyDescent="0.25">
      <c r="D150" s="6"/>
    </row>
    <row r="151" spans="4:4" s="5" customFormat="1" x14ac:dyDescent="0.25">
      <c r="D151" s="6"/>
    </row>
    <row r="152" spans="4:4" s="5" customFormat="1" x14ac:dyDescent="0.25">
      <c r="D152" s="6"/>
    </row>
    <row r="153" spans="4:4" s="5" customFormat="1" x14ac:dyDescent="0.25">
      <c r="D153" s="6"/>
    </row>
    <row r="154" spans="4:4" s="5" customFormat="1" x14ac:dyDescent="0.25">
      <c r="D154" s="6"/>
    </row>
    <row r="155" spans="4:4" s="5" customFormat="1" x14ac:dyDescent="0.25">
      <c r="D155" s="6"/>
    </row>
    <row r="156" spans="4:4" s="5" customFormat="1" x14ac:dyDescent="0.25">
      <c r="D156" s="6"/>
    </row>
    <row r="157" spans="4:4" s="5" customFormat="1" x14ac:dyDescent="0.25">
      <c r="D157" s="6"/>
    </row>
    <row r="158" spans="4:4" s="5" customFormat="1" x14ac:dyDescent="0.25">
      <c r="D158" s="6"/>
    </row>
    <row r="159" spans="4:4" s="5" customFormat="1" x14ac:dyDescent="0.25">
      <c r="D159" s="6"/>
    </row>
    <row r="160" spans="4:4" s="5" customFormat="1" x14ac:dyDescent="0.25">
      <c r="D160" s="6"/>
    </row>
    <row r="161" spans="4:4" s="5" customFormat="1" x14ac:dyDescent="0.25">
      <c r="D161" s="6"/>
    </row>
    <row r="162" spans="4:4" s="5" customFormat="1" x14ac:dyDescent="0.25">
      <c r="D162" s="6"/>
    </row>
    <row r="163" spans="4:4" s="5" customFormat="1" x14ac:dyDescent="0.25">
      <c r="D163" s="6"/>
    </row>
    <row r="164" spans="4:4" s="5" customFormat="1" x14ac:dyDescent="0.25">
      <c r="D164" s="6"/>
    </row>
    <row r="165" spans="4:4" s="5" customFormat="1" x14ac:dyDescent="0.25">
      <c r="D165" s="6"/>
    </row>
    <row r="166" spans="4:4" s="5" customFormat="1" x14ac:dyDescent="0.25">
      <c r="D166" s="6"/>
    </row>
    <row r="167" spans="4:4" s="5" customFormat="1" x14ac:dyDescent="0.25">
      <c r="D167" s="6"/>
    </row>
    <row r="168" spans="4:4" s="5" customFormat="1" x14ac:dyDescent="0.25">
      <c r="D168" s="6"/>
    </row>
    <row r="169" spans="4:4" s="5" customFormat="1" x14ac:dyDescent="0.25">
      <c r="D169" s="6"/>
    </row>
    <row r="170" spans="4:4" s="5" customFormat="1" x14ac:dyDescent="0.25">
      <c r="D170" s="6"/>
    </row>
    <row r="171" spans="4:4" s="5" customFormat="1" x14ac:dyDescent="0.25">
      <c r="D171" s="6"/>
    </row>
    <row r="172" spans="4:4" s="5" customFormat="1" x14ac:dyDescent="0.25">
      <c r="D172" s="6"/>
    </row>
    <row r="173" spans="4:4" s="5" customFormat="1" x14ac:dyDescent="0.25">
      <c r="D173" s="6"/>
    </row>
    <row r="174" spans="4:4" s="5" customFormat="1" x14ac:dyDescent="0.25">
      <c r="D174" s="6"/>
    </row>
    <row r="175" spans="4:4" s="5" customFormat="1" x14ac:dyDescent="0.25">
      <c r="D175" s="6"/>
    </row>
    <row r="176" spans="4:4" s="5" customFormat="1" x14ac:dyDescent="0.25">
      <c r="D176" s="6"/>
    </row>
    <row r="177" spans="4:4" s="5" customFormat="1" x14ac:dyDescent="0.25">
      <c r="D177" s="6"/>
    </row>
    <row r="178" spans="4:4" s="5" customFormat="1" x14ac:dyDescent="0.25">
      <c r="D178" s="6"/>
    </row>
    <row r="179" spans="4:4" s="5" customFormat="1" x14ac:dyDescent="0.25">
      <c r="D179" s="6"/>
    </row>
    <row r="180" spans="4:4" s="5" customFormat="1" x14ac:dyDescent="0.25">
      <c r="D180" s="6"/>
    </row>
    <row r="181" spans="4:4" s="5" customFormat="1" x14ac:dyDescent="0.25">
      <c r="D181" s="6"/>
    </row>
    <row r="182" spans="4:4" s="5" customFormat="1" x14ac:dyDescent="0.25">
      <c r="D182" s="6"/>
    </row>
    <row r="183" spans="4:4" s="5" customFormat="1" x14ac:dyDescent="0.25">
      <c r="D183" s="6"/>
    </row>
    <row r="184" spans="4:4" s="5" customFormat="1" x14ac:dyDescent="0.25">
      <c r="D184" s="6"/>
    </row>
    <row r="185" spans="4:4" s="5" customFormat="1" x14ac:dyDescent="0.25">
      <c r="D185" s="6"/>
    </row>
    <row r="186" spans="4:4" s="5" customFormat="1" x14ac:dyDescent="0.25">
      <c r="D186" s="6"/>
    </row>
    <row r="187" spans="4:4" s="5" customFormat="1" x14ac:dyDescent="0.25">
      <c r="D187" s="6"/>
    </row>
    <row r="188" spans="4:4" s="5" customFormat="1" x14ac:dyDescent="0.25">
      <c r="D188" s="6"/>
    </row>
    <row r="189" spans="4:4" s="5" customFormat="1" x14ac:dyDescent="0.25">
      <c r="D189" s="6"/>
    </row>
    <row r="190" spans="4:4" s="5" customFormat="1" x14ac:dyDescent="0.25">
      <c r="D190" s="6"/>
    </row>
    <row r="191" spans="4:4" s="5" customFormat="1" x14ac:dyDescent="0.25">
      <c r="D191" s="6"/>
    </row>
    <row r="192" spans="4:4" s="5" customFormat="1" x14ac:dyDescent="0.25">
      <c r="D192" s="6"/>
    </row>
    <row r="193" spans="4:4" s="5" customFormat="1" x14ac:dyDescent="0.25">
      <c r="D193" s="6"/>
    </row>
    <row r="194" spans="4:4" s="5" customFormat="1" x14ac:dyDescent="0.25">
      <c r="D194" s="6"/>
    </row>
    <row r="195" spans="4:4" s="5" customFormat="1" x14ac:dyDescent="0.25">
      <c r="D195" s="6"/>
    </row>
    <row r="196" spans="4:4" s="5" customFormat="1" x14ac:dyDescent="0.25">
      <c r="D196" s="6"/>
    </row>
    <row r="197" spans="4:4" s="5" customFormat="1" x14ac:dyDescent="0.25">
      <c r="D197" s="6"/>
    </row>
    <row r="198" spans="4:4" s="5" customFormat="1" x14ac:dyDescent="0.25">
      <c r="D198" s="6"/>
    </row>
    <row r="199" spans="4:4" s="5" customFormat="1" x14ac:dyDescent="0.25">
      <c r="D199" s="6"/>
    </row>
    <row r="200" spans="4:4" s="5" customFormat="1" x14ac:dyDescent="0.25">
      <c r="D200" s="6"/>
    </row>
    <row r="201" spans="4:4" s="5" customFormat="1" x14ac:dyDescent="0.25">
      <c r="D201" s="6"/>
    </row>
    <row r="202" spans="4:4" s="5" customFormat="1" x14ac:dyDescent="0.25">
      <c r="D202" s="6"/>
    </row>
    <row r="203" spans="4:4" s="5" customFormat="1" x14ac:dyDescent="0.25">
      <c r="D203" s="6"/>
    </row>
    <row r="204" spans="4:4" s="5" customFormat="1" x14ac:dyDescent="0.25">
      <c r="D204" s="6"/>
    </row>
    <row r="205" spans="4:4" s="5" customFormat="1" x14ac:dyDescent="0.25">
      <c r="D205" s="6"/>
    </row>
    <row r="206" spans="4:4" s="5" customFormat="1" x14ac:dyDescent="0.25">
      <c r="D206" s="6"/>
    </row>
    <row r="207" spans="4:4" s="5" customFormat="1" x14ac:dyDescent="0.25">
      <c r="D207" s="6"/>
    </row>
    <row r="208" spans="4:4" s="5" customFormat="1" x14ac:dyDescent="0.25">
      <c r="D208" s="6"/>
    </row>
    <row r="209" spans="4:4" s="5" customFormat="1" x14ac:dyDescent="0.25">
      <c r="D209" s="6"/>
    </row>
    <row r="210" spans="4:4" s="5" customFormat="1" x14ac:dyDescent="0.25">
      <c r="D210" s="6"/>
    </row>
    <row r="211" spans="4:4" s="5" customFormat="1" x14ac:dyDescent="0.25">
      <c r="D211" s="6"/>
    </row>
    <row r="212" spans="4:4" s="5" customFormat="1" x14ac:dyDescent="0.25">
      <c r="D212" s="6"/>
    </row>
    <row r="213" spans="4:4" s="5" customFormat="1" x14ac:dyDescent="0.25">
      <c r="D213" s="6"/>
    </row>
    <row r="214" spans="4:4" s="5" customFormat="1" x14ac:dyDescent="0.25">
      <c r="D214" s="6"/>
    </row>
    <row r="215" spans="4:4" s="5" customFormat="1" x14ac:dyDescent="0.25">
      <c r="D215" s="6"/>
    </row>
    <row r="216" spans="4:4" s="5" customFormat="1" x14ac:dyDescent="0.25">
      <c r="D216" s="6"/>
    </row>
    <row r="217" spans="4:4" s="5" customFormat="1" x14ac:dyDescent="0.25">
      <c r="D217" s="6"/>
    </row>
    <row r="218" spans="4:4" s="5" customFormat="1" x14ac:dyDescent="0.25">
      <c r="D218" s="6"/>
    </row>
    <row r="219" spans="4:4" s="5" customFormat="1" x14ac:dyDescent="0.25">
      <c r="D219" s="6"/>
    </row>
    <row r="220" spans="4:4" s="5" customFormat="1" x14ac:dyDescent="0.25">
      <c r="D220" s="6"/>
    </row>
    <row r="221" spans="4:4" s="5" customFormat="1" x14ac:dyDescent="0.25">
      <c r="D221" s="6"/>
    </row>
    <row r="222" spans="4:4" s="5" customFormat="1" x14ac:dyDescent="0.25">
      <c r="D222" s="6"/>
    </row>
    <row r="223" spans="4:4" s="5" customFormat="1" x14ac:dyDescent="0.25">
      <c r="D223" s="6"/>
    </row>
    <row r="224" spans="4:4" s="5" customFormat="1" x14ac:dyDescent="0.25">
      <c r="D224" s="6"/>
    </row>
    <row r="225" spans="4:4" s="5" customFormat="1" x14ac:dyDescent="0.25">
      <c r="D225" s="6"/>
    </row>
    <row r="226" spans="4:4" s="5" customFormat="1" x14ac:dyDescent="0.25">
      <c r="D226" s="6"/>
    </row>
    <row r="227" spans="4:4" s="5" customFormat="1" x14ac:dyDescent="0.25">
      <c r="D227" s="6"/>
    </row>
    <row r="228" spans="4:4" s="5" customFormat="1" x14ac:dyDescent="0.25">
      <c r="D228" s="6"/>
    </row>
    <row r="229" spans="4:4" s="5" customFormat="1" x14ac:dyDescent="0.25">
      <c r="D229" s="6"/>
    </row>
    <row r="230" spans="4:4" s="5" customFormat="1" x14ac:dyDescent="0.25">
      <c r="D230" s="6"/>
    </row>
    <row r="231" spans="4:4" s="5" customFormat="1" x14ac:dyDescent="0.25">
      <c r="D231" s="6"/>
    </row>
    <row r="232" spans="4:4" s="5" customFormat="1" x14ac:dyDescent="0.25">
      <c r="D232" s="6"/>
    </row>
    <row r="233" spans="4:4" s="5" customFormat="1" x14ac:dyDescent="0.25">
      <c r="D233" s="6"/>
    </row>
    <row r="234" spans="4:4" s="5" customFormat="1" x14ac:dyDescent="0.25">
      <c r="D234" s="6"/>
    </row>
    <row r="235" spans="4:4" s="5" customFormat="1" x14ac:dyDescent="0.25">
      <c r="D235" s="6"/>
    </row>
    <row r="236" spans="4:4" s="5" customFormat="1" x14ac:dyDescent="0.25">
      <c r="D236" s="6"/>
    </row>
    <row r="237" spans="4:4" s="5" customFormat="1" x14ac:dyDescent="0.25">
      <c r="D237" s="6"/>
    </row>
    <row r="238" spans="4:4" s="5" customFormat="1" x14ac:dyDescent="0.25">
      <c r="D238" s="6"/>
    </row>
    <row r="239" spans="4:4" s="5" customFormat="1" x14ac:dyDescent="0.25">
      <c r="D239" s="6"/>
    </row>
    <row r="240" spans="4:4" s="5" customFormat="1" x14ac:dyDescent="0.25">
      <c r="D240" s="6"/>
    </row>
    <row r="241" spans="4:4" s="5" customFormat="1" x14ac:dyDescent="0.25">
      <c r="D241" s="6"/>
    </row>
    <row r="242" spans="4:4" s="5" customFormat="1" x14ac:dyDescent="0.25">
      <c r="D242" s="6"/>
    </row>
    <row r="243" spans="4:4" s="5" customFormat="1" x14ac:dyDescent="0.25">
      <c r="D243" s="6"/>
    </row>
    <row r="244" spans="4:4" s="5" customFormat="1" x14ac:dyDescent="0.25">
      <c r="D244" s="6"/>
    </row>
    <row r="245" spans="4:4" s="5" customFormat="1" x14ac:dyDescent="0.25">
      <c r="D245" s="6"/>
    </row>
    <row r="246" spans="4:4" s="5" customFormat="1" x14ac:dyDescent="0.25">
      <c r="D246" s="6"/>
    </row>
    <row r="247" spans="4:4" s="5" customFormat="1" x14ac:dyDescent="0.25">
      <c r="D247" s="6"/>
    </row>
    <row r="248" spans="4:4" s="5" customFormat="1" x14ac:dyDescent="0.25">
      <c r="D248" s="6"/>
    </row>
    <row r="249" spans="4:4" s="5" customFormat="1" x14ac:dyDescent="0.25">
      <c r="D249" s="6"/>
    </row>
    <row r="250" spans="4:4" s="5" customFormat="1" x14ac:dyDescent="0.25">
      <c r="D250" s="6"/>
    </row>
    <row r="251" spans="4:4" s="5" customFormat="1" x14ac:dyDescent="0.25">
      <c r="D251" s="6"/>
    </row>
    <row r="252" spans="4:4" s="5" customFormat="1" x14ac:dyDescent="0.25">
      <c r="D252" s="6"/>
    </row>
    <row r="253" spans="4:4" s="5" customFormat="1" x14ac:dyDescent="0.25">
      <c r="D253" s="6"/>
    </row>
    <row r="254" spans="4:4" s="5" customFormat="1" x14ac:dyDescent="0.25">
      <c r="D254" s="6"/>
    </row>
    <row r="255" spans="4:4" s="5" customFormat="1" x14ac:dyDescent="0.25">
      <c r="D255" s="6"/>
    </row>
    <row r="256" spans="4:4" s="5" customFormat="1" x14ac:dyDescent="0.25">
      <c r="D256" s="6"/>
    </row>
    <row r="257" spans="2:6" s="5" customFormat="1" x14ac:dyDescent="0.25">
      <c r="D257" s="6"/>
    </row>
    <row r="258" spans="2:6" s="5" customFormat="1" x14ac:dyDescent="0.25">
      <c r="D258" s="6"/>
    </row>
    <row r="259" spans="2:6" s="5" customFormat="1" x14ac:dyDescent="0.25">
      <c r="D259" s="6"/>
    </row>
    <row r="260" spans="2:6" s="5" customFormat="1" x14ac:dyDescent="0.25">
      <c r="D260" s="6"/>
    </row>
    <row r="261" spans="2:6" s="5" customFormat="1" x14ac:dyDescent="0.25">
      <c r="D261" s="6"/>
    </row>
    <row r="262" spans="2:6" s="5" customFormat="1" x14ac:dyDescent="0.25">
      <c r="D262" s="6"/>
    </row>
    <row r="263" spans="2:6" s="5" customFormat="1" x14ac:dyDescent="0.25">
      <c r="D263" s="6"/>
    </row>
    <row r="264" spans="2:6" s="5" customFormat="1" x14ac:dyDescent="0.25">
      <c r="D264" s="6"/>
    </row>
    <row r="265" spans="2:6" s="5" customFormat="1" x14ac:dyDescent="0.25">
      <c r="D265" s="6"/>
    </row>
    <row r="266" spans="2:6" s="5" customFormat="1" x14ac:dyDescent="0.25">
      <c r="D266" s="6"/>
    </row>
    <row r="267" spans="2:6" s="5" customFormat="1" x14ac:dyDescent="0.25">
      <c r="D267" s="6"/>
    </row>
    <row r="268" spans="2:6" s="5" customFormat="1" x14ac:dyDescent="0.25">
      <c r="D268" s="6"/>
    </row>
    <row r="269" spans="2:6" s="5" customFormat="1" x14ac:dyDescent="0.25">
      <c r="D269" s="6"/>
    </row>
    <row r="270" spans="2:6" s="5" customFormat="1" x14ac:dyDescent="0.25">
      <c r="D270" s="6"/>
    </row>
    <row r="271" spans="2:6" s="5" customFormat="1" x14ac:dyDescent="0.25">
      <c r="D271" s="6"/>
    </row>
    <row r="272" spans="2:6" s="5" customFormat="1" x14ac:dyDescent="0.25">
      <c r="B272" s="37"/>
      <c r="C272" s="37"/>
      <c r="D272" s="6"/>
      <c r="E272" s="37"/>
      <c r="F272" s="37"/>
    </row>
  </sheetData>
  <sheetProtection algorithmName="SHA-512" hashValue="z8vvopdV9oosKQHuz2V0/6EoLXsFFTtCT+ygvDunVhV+tteMzqduijVCpxclmYqR2aZq6d4QhCKsn/FvzpDy9A==" saltValue="fk1aZKUYTpsSnChj8ALgJQ==" spinCount="100000" sheet="1" selectLockedCells="1"/>
  <dataConsolidate>
    <dataRefs count="1">
      <dataRef ref="A6:A8" sheet="Hoja2"/>
    </dataRefs>
  </dataConsolidate>
  <mergeCells count="12">
    <mergeCell ref="B7:F7"/>
    <mergeCell ref="B24:C24"/>
    <mergeCell ref="B64:C64"/>
    <mergeCell ref="B86:C86"/>
    <mergeCell ref="B32:C32"/>
    <mergeCell ref="B30:C30"/>
    <mergeCell ref="B60:C60"/>
    <mergeCell ref="D9:F9"/>
    <mergeCell ref="D10:F10"/>
    <mergeCell ref="D11:F11"/>
    <mergeCell ref="B46:C46"/>
    <mergeCell ref="B68:C68"/>
  </mergeCells>
  <dataValidations count="3">
    <dataValidation type="list" allowBlank="1" showInputMessage="1" showErrorMessage="1" sqref="C66" xr:uid="{265671D9-9F48-48FC-8618-01D34DAD01DC}">
      <formula1>$N$37:$N$41</formula1>
    </dataValidation>
    <dataValidation type="list" allowBlank="1" showInputMessage="1" showErrorMessage="1" sqref="C88:C91" xr:uid="{00000000-0002-0000-0000-000003000000}">
      <formula1>$O$46:$O$47</formula1>
    </dataValidation>
    <dataValidation type="list" allowBlank="1" showInputMessage="1" showErrorMessage="1" sqref="C72:C77 C70" xr:uid="{FC650DFC-D60F-4923-8734-42CA8839DA91}">
      <formula1>$O$13:$O$16</formula1>
    </dataValidation>
  </dataValidations>
  <pageMargins left="0.70866141732283472" right="0.70866141732283472" top="0.74803149606299213" bottom="0.74803149606299213" header="0.31496062992125984" footer="0.31496062992125984"/>
  <pageSetup paperSize="9" scale="56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Hoja2!$A$2:$A$4</xm:f>
          </x14:formula1>
          <xm:sqref>C17:C18</xm:sqref>
        </x14:dataValidation>
        <x14:dataValidation type="list" allowBlank="1" showInputMessage="1" showErrorMessage="1" xr:uid="{00000000-0002-0000-0000-000001000000}">
          <x14:formula1>
            <xm:f>Hoja2!$D$10:$D$14</xm:f>
          </x14:formula1>
          <xm:sqref>C84 C67</xm:sqref>
        </x14:dataValidation>
        <x14:dataValidation type="list" allowBlank="1" showInputMessage="1" showErrorMessage="1" xr:uid="{00000000-0002-0000-0000-000002000000}">
          <x14:formula1>
            <xm:f>Hoja2!$A$6:$A$8</xm:f>
          </x14:formula1>
          <xm:sqref>B62 C29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0"/>
  <sheetViews>
    <sheetView workbookViewId="0">
      <selection activeCell="B13" sqref="B13"/>
    </sheetView>
  </sheetViews>
  <sheetFormatPr baseColWidth="10" defaultRowHeight="15" x14ac:dyDescent="0.25"/>
  <cols>
    <col min="1" max="1" width="37.28515625" bestFit="1" customWidth="1"/>
  </cols>
  <sheetData>
    <row r="1" spans="1:5" x14ac:dyDescent="0.25">
      <c r="A1" t="s">
        <v>3</v>
      </c>
      <c r="B1" t="s">
        <v>5</v>
      </c>
    </row>
    <row r="2" spans="1:5" x14ac:dyDescent="0.25">
      <c r="A2" t="s">
        <v>0</v>
      </c>
      <c r="B2">
        <v>1</v>
      </c>
    </row>
    <row r="3" spans="1:5" x14ac:dyDescent="0.25">
      <c r="A3" t="s">
        <v>1</v>
      </c>
      <c r="B3">
        <v>0.8</v>
      </c>
    </row>
    <row r="4" spans="1:5" x14ac:dyDescent="0.25">
      <c r="A4" t="s">
        <v>2</v>
      </c>
      <c r="B4">
        <v>0</v>
      </c>
    </row>
    <row r="5" spans="1:5" x14ac:dyDescent="0.25">
      <c r="B5" t="s">
        <v>12</v>
      </c>
    </row>
    <row r="6" spans="1:5" x14ac:dyDescent="0.25">
      <c r="A6">
        <v>2</v>
      </c>
      <c r="B6">
        <v>12</v>
      </c>
    </row>
    <row r="7" spans="1:5" x14ac:dyDescent="0.25">
      <c r="A7">
        <v>1</v>
      </c>
      <c r="B7" s="2">
        <v>6</v>
      </c>
      <c r="C7" t="e">
        <f>B13/COUNTA('AUTOBAREMO ESTABILIZACION RFGI'!$B$88:$B$91)</f>
        <v>#DIV/0!</v>
      </c>
    </row>
    <row r="8" spans="1:5" x14ac:dyDescent="0.25">
      <c r="A8">
        <v>0</v>
      </c>
      <c r="B8">
        <v>0</v>
      </c>
    </row>
    <row r="9" spans="1:5" x14ac:dyDescent="0.25">
      <c r="C9" s="1"/>
      <c r="D9" s="1" t="s">
        <v>20</v>
      </c>
      <c r="E9" s="1" t="s">
        <v>21</v>
      </c>
    </row>
    <row r="10" spans="1:5" x14ac:dyDescent="0.25">
      <c r="C10" s="1"/>
      <c r="D10" s="1"/>
      <c r="E10" s="1"/>
    </row>
    <row r="11" spans="1:5" x14ac:dyDescent="0.25">
      <c r="A11" t="s">
        <v>16</v>
      </c>
      <c r="B11" s="2">
        <v>0</v>
      </c>
      <c r="D11" s="1" t="s">
        <v>24</v>
      </c>
      <c r="E11">
        <v>4</v>
      </c>
    </row>
    <row r="12" spans="1:5" x14ac:dyDescent="0.25">
      <c r="A12" t="s">
        <v>11</v>
      </c>
      <c r="B12">
        <v>18</v>
      </c>
      <c r="D12" s="1" t="s">
        <v>17</v>
      </c>
      <c r="E12">
        <v>4</v>
      </c>
    </row>
    <row r="13" spans="1:5" x14ac:dyDescent="0.25">
      <c r="A13" t="s">
        <v>15</v>
      </c>
      <c r="B13">
        <v>12</v>
      </c>
      <c r="D13" s="1" t="s">
        <v>18</v>
      </c>
      <c r="E13">
        <v>6</v>
      </c>
    </row>
    <row r="14" spans="1:5" x14ac:dyDescent="0.25">
      <c r="A14" t="s">
        <v>14</v>
      </c>
      <c r="B14">
        <v>10</v>
      </c>
      <c r="D14" s="1" t="s">
        <v>19</v>
      </c>
      <c r="E14">
        <v>6</v>
      </c>
    </row>
    <row r="15" spans="1:5" x14ac:dyDescent="0.25">
      <c r="B15">
        <f>SUM(B7:B14)</f>
        <v>46</v>
      </c>
    </row>
    <row r="17" spans="1:5" x14ac:dyDescent="0.25">
      <c r="B17" t="s">
        <v>13</v>
      </c>
    </row>
    <row r="19" spans="1:5" x14ac:dyDescent="0.25">
      <c r="A19" t="s">
        <v>9</v>
      </c>
      <c r="B19">
        <v>3</v>
      </c>
      <c r="C19">
        <v>1</v>
      </c>
      <c r="D19" t="s">
        <v>38</v>
      </c>
      <c r="E19">
        <v>12</v>
      </c>
    </row>
    <row r="20" spans="1:5" x14ac:dyDescent="0.25">
      <c r="A20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AUTOBAREMO ESTABILIZACION RFGI</vt:lpstr>
      <vt:lpstr>Hoja2</vt:lpstr>
      <vt:lpstr>'AUTOBAREMO ESTABILIZACION RFGI'!Área_de_impresión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 SUAREZ,ENRIQUE</dc:creator>
  <cp:lastModifiedBy>Tamara Soldado</cp:lastModifiedBy>
  <cp:lastPrinted>2022-12-09T12:17:21Z</cp:lastPrinted>
  <dcterms:created xsi:type="dcterms:W3CDTF">2022-11-14T22:05:21Z</dcterms:created>
  <dcterms:modified xsi:type="dcterms:W3CDTF">2023-01-05T09:53:36Z</dcterms:modified>
</cp:coreProperties>
</file>